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analytical_stem_view" state="visible" r:id="rId3"/>
  </sheets>
  <definedNames/>
  <calcPr/>
</workbook>
</file>

<file path=xl/sharedStrings.xml><?xml version="1.0" encoding="utf-8"?>
<sst xmlns="http://schemas.openxmlformats.org/spreadsheetml/2006/main" count="197" uniqueCount="96">
  <si>
    <t>approved by</t>
  </si>
  <si>
    <t>column</t>
  </si>
  <si>
    <t>type</t>
  </si>
  <si>
    <t>definition/formula/comments</t>
  </si>
  <si>
    <t>datasource</t>
  </si>
  <si>
    <t>text</t>
  </si>
  <si>
    <t>variant of DwC term</t>
  </si>
  <si>
    <t>geoscrub.geoscrub_output.acceptedCountry@VegBIEN@vegpath.org;
"The name of the country or major administrative unit in which the Location occurs"</t>
  </si>
  <si>
    <t>"The name of the next smaller administrative region than country (state, province, canton, department, region, etc.) in which the Location occurs"</t>
  </si>
  <si>
    <t>"The full, unabbreviated name of the next smaller administrative region than stateProvince (county, shire, department, etc.) in which the Location occurs"</t>
  </si>
  <si>
    <t>"The specific description of the place"</t>
  </si>
  <si>
    <t>double precision</t>
  </si>
  <si>
    <t>"The geographic latitude (in decimal degrees, using the spatial reference system given in geodeticDatum) of the geographic center of a Location"</t>
  </si>
  <si>
    <t>"The geographic longitude (in decimal degrees, using the spatial reference system given in geodeticDatum) of the geographic center of a Location"</t>
  </si>
  <si>
    <t>"The horizontal distance (in meters) from the given decimalLatitude and decimalLongitude describing the smallest circle containing the whole of the Location"</t>
  </si>
  <si>
    <t>coordinateSource_bien</t>
  </si>
  <si>
    <t>coordinatesource</t>
  </si>
  <si>
    <t>derived column</t>
  </si>
  <si>
    <t>georeferenceProtocol_bien</t>
  </si>
  <si>
    <t>geovalid_bien</t>
  </si>
  <si>
    <t>integer</t>
  </si>
  <si>
    <t>isNewWorld_bien</t>
  </si>
  <si>
    <t>project.sourceaccessioncode@VegBIEN.public@vegpath.org;
"A reference to a specific 'project'"</t>
  </si>
  <si>
    <t>project_contributors</t>
  </si>
  <si>
    <t>text[]</t>
  </si>
  <si>
    <t>variant of VegBank term</t>
  </si>
  <si>
    <t>"An identifier for the set of location information (data associated with dcterms:Location)"</t>
  </si>
  <si>
    <t>"Name or label for a plot"</t>
  </si>
  <si>
    <t>location.authorlocationcode@VegBIEN.public@vegpath.org;
"Code for subplot, line, or any other subsample or subdivision of plot"</t>
  </si>
  <si>
    <t>location__cultivated__bien</t>
  </si>
  <si>
    <t>boolean</t>
  </si>
  <si>
    <t>locationevent.locationevent_id@VegBIEN.public@vegpath.org;
autogenerated ID for locationevent</t>
  </si>
  <si>
    <t>date</t>
  </si>
  <si>
    <t>"The date-time or interval during which an Event occurred. For occurrences, this is the date-time when the event was recorded."</t>
  </si>
  <si>
    <t>elevationInMeters</t>
  </si>
  <si>
    <t>"Representative azimuth of slope gradient (0-360 degrees) or as a cardinal direction (e.g. N, S, NE)"</t>
  </si>
  <si>
    <t>"Representative inclination of slope in degrees"</t>
  </si>
  <si>
    <t>plotArea_ha</t>
  </si>
  <si>
    <t>variant of VegX term</t>
  </si>
  <si>
    <t>"The name of, reference to, or description of the method or protocol used during an Event"</t>
  </si>
  <si>
    <t>temperature_C</t>
  </si>
  <si>
    <t>precipitation_m</t>
  </si>
  <si>
    <t>stratum__name</t>
  </si>
  <si>
    <t>from VegX, renamed</t>
  </si>
  <si>
    <t>communities</t>
  </si>
  <si>
    <t>plot__collectors</t>
  </si>
  <si>
    <t>specimenHolderInstitutions</t>
  </si>
  <si>
    <t>from DwC, renamed</t>
  </si>
  <si>
    <t>collection</t>
  </si>
  <si>
    <t>accessionNumber</t>
  </si>
  <si>
    <t>"An identifier for the Occurrence (as opposed to a particular digital record of the occurrence). In the absence of a persistent global unique identifier, construct one from a combination of identifiers in the record that will most closely make the occurrenceID globally unique."</t>
  </si>
  <si>
    <t>"A list (concatenated and separated) of names of people, groups, or organizations responsible for recording the original Occurrence. The primary collector or observer, especially one who applies a personal identifier (recordNumber), should be listed first."</t>
  </si>
  <si>
    <t>"An identifier given to the Occurrence at the time it was recorded. Often serves as a link between field notes and an Occurrence record, such as a specimen collector's number."</t>
  </si>
  <si>
    <t>dateCollected</t>
  </si>
  <si>
    <t>family_verbatim</t>
  </si>
  <si>
    <t>scientificName_verbatim</t>
  </si>
  <si>
    <t>"A list (concatenated and separated) of names of people, groups, or organizations who assigned the Taxon to the subject"</t>
  </si>
  <si>
    <t>"The date on which the subject was identified as representing the Taxon"</t>
  </si>
  <si>
    <t>"Comments or notes about the Identification"</t>
  </si>
  <si>
    <t>TNRS.taxon_scrub.matchedFamily@VegBIEN.public@vegpath.org;
"The closest matching family in the TNRS database to the family submitted"</t>
  </si>
  <si>
    <t>taxonName_matched</t>
  </si>
  <si>
    <t>from TNRS, renamed</t>
  </si>
  <si>
    <t>scientificNameAuthorship_matched</t>
  </si>
  <si>
    <t>higherPlantGroup_bien</t>
  </si>
  <si>
    <t>higher_plant_group</t>
  </si>
  <si>
    <t>taxonomic_status</t>
  </si>
  <si>
    <t>scrubbed_family</t>
  </si>
  <si>
    <t>variant of TNRS term</t>
  </si>
  <si>
    <t>scrubbed_genus</t>
  </si>
  <si>
    <t>scrubbed_specific_epithet</t>
  </si>
  <si>
    <t>scrubbed_species_binomial</t>
  </si>
  <si>
    <t>scrubbed_taxon_name_no_author</t>
  </si>
  <si>
    <t>scrubbed_author</t>
  </si>
  <si>
    <t>scrubbed_taxon_name_with_author</t>
  </si>
  <si>
    <t>TNRS.taxon_scrub.scrubbed_morphospecies_binomial@VegBIEN.public@vegpath.org;
"combine the `taxon` plus `morphospecies` to produce a unique string, `taxonMorphospecies`"</t>
  </si>
  <si>
    <t>growthForm</t>
  </si>
  <si>
    <t>growthform</t>
  </si>
  <si>
    <t>from SALVIAS, renamed</t>
  </si>
  <si>
    <t>"The reproductive condition of the biological individual(s) represented in the Occurrence. Recommended best practice is to use a controlled vocabulary."</t>
  </si>
  <si>
    <t>threatened_bien</t>
  </si>
  <si>
    <t>cultivated_bien</t>
  </si>
  <si>
    <t>cultivatedBasis_bien</t>
  </si>
  <si>
    <t>"Comments or notes about the Occurrence"</t>
  </si>
  <si>
    <t>"Average cover of the index in percent"</t>
  </si>
  <si>
    <t>diameterBreastHeight_cm</t>
  </si>
  <si>
    <t>height_m</t>
  </si>
  <si>
    <t>tag</t>
  </si>
  <si>
    <t>organismX_m</t>
  </si>
  <si>
    <t>organismY_m</t>
  </si>
  <si>
    <t>taxonOccurrenceID</t>
  </si>
  <si>
    <t>authorTaxonCode</t>
  </si>
  <si>
    <t>aggregateOrganismObservationID</t>
  </si>
  <si>
    <t>individualObservationID</t>
  </si>
  <si>
    <t>individualCode</t>
  </si>
  <si>
    <t>"The number of individuals represented present at the time of the Occurrence"</t>
  </si>
  <si>
    <t>stemobservation.authorstemcode@VegBIEN.public@vegpath.org;
"Name or code applied to a specific stem in the plot. This is generally a numeric label to associate a field data entry with a stem in the database."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</si>
</sst>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</fonts>
  <fills count="2">
    <fill>
      <patternFill patternType="none"/>
    </fill>
    <fill>
      <patternFill patternType="gray125">
        <bgColor rgb="FFFFFFFF"/>
      </patternFill>
    </fill>
  </fills>
  <borders count="1">
    <border>
      <left/>
      <right/>
      <top/>
      <bottom/>
      <diagonal/>
    </border>
  </borders>
  <cellStyleXfs count="1">
    <xf fillId="0" numFmtId="0" borderId="0" fontId="0"/>
  </cellStyleXfs>
  <cellXfs count="4">
    <xf applyAlignment="1" fillId="0" xfId="0" numFmtId="0" borderId="0" fontId="0">
      <alignment vertical="bottom" horizontal="general" wrapText="1"/>
    </xf>
    <xf fillId="0" xfId="0" numFmtId="0" borderId="0" fontId="0"/>
    <xf fillId="0" xfId="0" numFmtId="0" borderId="0" applyFont="1" fontId="1"/>
    <xf applyAlignment="1" fillId="0" xfId="0" numFmtId="0" borderId="0" applyFont="1" fontId="2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1" customWidth="1" max="1" width="11.43"/>
    <col min="2" customWidth="1" max="2" width="42.57"/>
    <col min="3" customWidth="1" max="3" width="5.86"/>
    <col min="4" customWidth="1" max="4" width="111.57"/>
  </cols>
  <sheetData>
    <row r="1">
      <c t="s" s="2" r="A1">
        <v>0</v>
      </c>
      <c t="s" s="2" r="B1">
        <v>1</v>
      </c>
      <c t="s" s="2" r="C1">
        <v>2</v>
      </c>
      <c t="s" s="3" r="D1">
        <v>3</v>
      </c>
    </row>
    <row r="2">
      <c s="1" r="A2"/>
      <c t="s" s="1" r="B2">
        <v>4</v>
      </c>
      <c t="s" s="1" r="C2">
        <v>5</v>
      </c>
      <c t="s" r="D2">
        <v>6</v>
      </c>
    </row>
    <row r="3">
      <c s="1" r="A3"/>
      <c t="str" s="1" r="B3">
        <f>HYPERLINK("http://country__@DwC__@vegpath.org", "country__@DwC__@vegpath.org")</f>
        <v>country__@DwC__@vegpath.org</v>
      </c>
      <c t="s" s="1" r="C3">
        <v>5</v>
      </c>
      <c t="s" r="D3">
        <v>7</v>
      </c>
    </row>
    <row r="4">
      <c s="1" r="A4"/>
      <c t="str" s="1" r="B4">
        <f>HYPERLINK("http://stateProvince__@DwC__@vegpath.org", "stateProvince__@DwC__@vegpath.org")</f>
        <v>stateProvince__@DwC__@vegpath.org</v>
      </c>
      <c t="s" s="1" r="C4">
        <v>5</v>
      </c>
      <c t="s" r="D4">
        <v>8</v>
      </c>
    </row>
    <row r="5">
      <c s="1" r="A5"/>
      <c t="str" s="1" r="B5">
        <f>HYPERLINK("http://county__@DwC__@vegpath.org", "county__@DwC__@vegpath.org")</f>
        <v>county__@DwC__@vegpath.org</v>
      </c>
      <c t="s" s="1" r="C5">
        <v>5</v>
      </c>
      <c t="s" r="D5">
        <v>9</v>
      </c>
    </row>
    <row r="6">
      <c s="1" r="A6"/>
      <c t="str" s="1" r="B6">
        <f>HYPERLINK("http://locality__@DwC__@vegpath.org", "locality__@DwC__@vegpath.org")</f>
        <v>locality__@DwC__@vegpath.org</v>
      </c>
      <c t="s" s="1" r="C6">
        <v>5</v>
      </c>
      <c t="s" r="D6">
        <v>10</v>
      </c>
    </row>
    <row r="7">
      <c s="1" r="A7"/>
      <c t="str" s="1" r="B7">
        <f>HYPERLINK("http://decimalLatitude__@DwC__@vegpath.org", "decimalLatitude__@DwC__@vegpath.org")</f>
        <v>decimalLatitude__@DwC__@vegpath.org</v>
      </c>
      <c t="s" s="1" r="C7">
        <v>11</v>
      </c>
      <c t="s" r="D7">
        <v>12</v>
      </c>
    </row>
    <row r="8">
      <c s="1" r="A8"/>
      <c t="str" s="1" r="B8">
        <f>HYPERLINK("http://decimalLongitude__@DwC__@vegpath.org", "decimalLongitude__@DwC__@vegpath.org")</f>
        <v>decimalLongitude__@DwC__@vegpath.org</v>
      </c>
      <c t="s" s="1" r="C8">
        <v>11</v>
      </c>
      <c t="s" r="D8">
        <v>13</v>
      </c>
    </row>
    <row r="9">
      <c s="1" r="A9"/>
      <c t="str" s="1" r="B9">
        <f>HYPERLINK("http://coordinateUncertaintyInMeters__@DwC__@vegpath.org", "coordinateUncertaintyInMeters__@DwC__@vegpath.org")</f>
        <v>coordinateUncertaintyInMeters__@DwC__@vegpath.org</v>
      </c>
      <c t="s" s="1" r="C9">
        <v>11</v>
      </c>
      <c t="s" r="D9">
        <v>14</v>
      </c>
    </row>
    <row r="10">
      <c s="1" r="A10"/>
      <c t="s" s="1" r="B10">
        <v>15</v>
      </c>
      <c t="s" s="1" r="C10">
        <v>16</v>
      </c>
      <c t="s" r="D10">
        <v>17</v>
      </c>
    </row>
    <row r="11">
      <c s="1" r="A11"/>
      <c t="s" s="1" r="B11">
        <v>18</v>
      </c>
      <c t="s" s="1" r="C11">
        <v>5</v>
      </c>
      <c t="s" r="D11">
        <v>17</v>
      </c>
    </row>
    <row r="12">
      <c s="1" r="A12"/>
      <c t="s" s="1" r="B12">
        <v>19</v>
      </c>
      <c t="s" s="1" r="C12">
        <v>20</v>
      </c>
      <c t="s" r="D12">
        <v>17</v>
      </c>
    </row>
    <row r="13">
      <c s="1" r="A13"/>
      <c t="s" s="1" r="B13">
        <v>21</v>
      </c>
      <c t="s" s="1" r="C13">
        <v>20</v>
      </c>
      <c t="s" r="D13">
        <v>17</v>
      </c>
    </row>
    <row r="14">
      <c s="1" r="A14"/>
      <c t="str" s="1" r="B14">
        <f>HYPERLINK("http://projectID__@VegX__.plotObservation@vegpath.org", "projectID__@VegX__.plotObservation@vegpath.org")</f>
        <v>projectID__@VegX__.plotObservation@vegpath.org</v>
      </c>
      <c t="s" s="1" r="C14">
        <v>5</v>
      </c>
      <c t="s" r="D14">
        <v>22</v>
      </c>
    </row>
    <row r="15">
      <c s="1" r="A15"/>
      <c t="s" s="1" r="B15">
        <v>23</v>
      </c>
      <c t="s" s="1" r="C15">
        <v>24</v>
      </c>
      <c t="s" r="D15">
        <v>25</v>
      </c>
    </row>
    <row r="16">
      <c s="1" r="A16"/>
      <c t="str" s="1" r="B16">
        <f>HYPERLINK("http://locationID__@DwC__@vegpath.org", "locationID__@DwC__@vegpath.org")</f>
        <v>locationID__@DwC__@vegpath.org</v>
      </c>
      <c t="s" s="1" r="C16">
        <v>5</v>
      </c>
      <c t="s" r="D16">
        <v>26</v>
      </c>
    </row>
    <row r="17">
      <c s="1" r="A17"/>
      <c t="str" s="1" r="B17">
        <f>HYPERLINK("http://plotName__@VegX__.plot@vegpath.org", "plotName__@VegX__.plot@vegpath.org")</f>
        <v>plotName__@VegX__.plot@vegpath.org</v>
      </c>
      <c t="s" s="1" r="C17">
        <v>5</v>
      </c>
      <c t="s" r="D17">
        <v>27</v>
      </c>
    </row>
    <row r="18">
      <c s="1" r="A18"/>
      <c t="str" s="1" r="B18">
        <f>HYPERLINK("http://subplot__@SALVIAS__@vegpath.org", "subplot__@SALVIAS__@vegpath.org")</f>
        <v>subplot__@SALVIAS__@vegpath.org</v>
      </c>
      <c t="s" s="1" r="C18">
        <v>5</v>
      </c>
      <c t="s" r="D18">
        <v>28</v>
      </c>
    </row>
    <row r="19">
      <c s="1" r="A19"/>
      <c t="s" s="1" r="B19">
        <v>29</v>
      </c>
      <c t="s" s="1" r="C19">
        <v>30</v>
      </c>
      <c t="s" r="D19">
        <v>6</v>
      </c>
    </row>
    <row r="20">
      <c s="1" r="A20"/>
      <c t="str" s="1" r="B20">
        <f>HYPERLINK("http://locationevent.locationevent_id__@VegBIEN__.public@vegpath.org", "locationevent.locationevent_id__@VegBIEN__.public@vegpath.org")</f>
        <v>locationevent.locationevent_id__@VegBIEN__.public@vegpath.org</v>
      </c>
      <c t="s" s="1" r="C20">
        <v>20</v>
      </c>
      <c t="s" r="D20">
        <v>31</v>
      </c>
    </row>
    <row r="21">
      <c s="1" r="A21"/>
      <c t="str" s="1" r="B21">
        <f>HYPERLINK("http://eventDate__@DwC__@vegpath.org", "eventDate__@DwC__@vegpath.org")</f>
        <v>eventDate__@DwC__@vegpath.org</v>
      </c>
      <c t="s" s="1" r="C21">
        <v>32</v>
      </c>
      <c t="s" r="D21">
        <v>33</v>
      </c>
    </row>
    <row r="22">
      <c s="1" r="A22"/>
      <c t="s" s="1" r="B22">
        <v>34</v>
      </c>
      <c t="s" s="1" r="C22">
        <v>11</v>
      </c>
      <c t="s" r="D22">
        <v>6</v>
      </c>
    </row>
    <row r="23">
      <c s="1" r="A23"/>
      <c t="str" s="1" r="B23">
        <f>HYPERLINK("http://slopeAspect__@VegX__.plot@vegpath.org", "slopeAspect__@VegX__.plot@vegpath.org")</f>
        <v>slopeAspect__@VegX__.plot@vegpath.org</v>
      </c>
      <c t="s" s="1" r="C23">
        <v>11</v>
      </c>
      <c t="s" r="D23">
        <v>35</v>
      </c>
    </row>
    <row r="24">
      <c s="1" r="A24"/>
      <c t="str" s="1" r="B24">
        <f>HYPERLINK("http://slopeGradient__@VegX__.plot@vegpath.org", "slopeGradient__@VegX__.plot@vegpath.org")</f>
        <v>slopeGradient__@VegX__.plot@vegpath.org</v>
      </c>
      <c t="s" s="1" r="C24">
        <v>11</v>
      </c>
      <c t="s" r="D24">
        <v>36</v>
      </c>
    </row>
    <row r="25">
      <c s="1" r="A25"/>
      <c t="s" s="1" r="B25">
        <v>37</v>
      </c>
      <c t="s" s="1" r="C25">
        <v>11</v>
      </c>
      <c t="s" r="D25">
        <v>38</v>
      </c>
    </row>
    <row r="26">
      <c s="1" r="A26"/>
      <c t="str" s="1" r="B26">
        <f>HYPERLINK("http://samplingProtocol__@DwC__@vegpath.org", "samplingProtocol__@DwC__@vegpath.org")</f>
        <v>samplingProtocol__@DwC__@vegpath.org</v>
      </c>
      <c t="s" s="1" r="C26">
        <v>5</v>
      </c>
      <c t="s" r="D26">
        <v>39</v>
      </c>
    </row>
    <row r="27">
      <c s="1" r="A27"/>
      <c t="s" s="1" r="B27">
        <v>40</v>
      </c>
      <c t="s" s="1" r="C27">
        <v>11</v>
      </c>
      <c t="s" r="D27">
        <v>38</v>
      </c>
    </row>
    <row r="28">
      <c s="1" r="A28"/>
      <c t="s" s="1" r="B28">
        <v>41</v>
      </c>
      <c t="s" s="1" r="C28">
        <v>11</v>
      </c>
      <c t="s" r="D28">
        <v>38</v>
      </c>
    </row>
    <row r="29">
      <c s="1" r="A29"/>
      <c t="s" s="1" r="B29">
        <v>42</v>
      </c>
      <c t="s" s="1" r="C29">
        <v>5</v>
      </c>
      <c t="s" r="D29">
        <v>43</v>
      </c>
    </row>
    <row r="30">
      <c s="1" r="A30"/>
      <c t="s" s="1" r="B30">
        <v>44</v>
      </c>
      <c t="s" s="1" r="C30">
        <v>24</v>
      </c>
      <c t="s" r="D30">
        <v>38</v>
      </c>
    </row>
    <row r="31">
      <c s="1" r="A31"/>
      <c t="s" s="1" r="B31">
        <v>45</v>
      </c>
      <c t="s" s="1" r="C31">
        <v>24</v>
      </c>
      <c t="s" r="D31">
        <v>25</v>
      </c>
    </row>
    <row r="32">
      <c s="1" r="A32"/>
      <c t="s" s="1" r="B32">
        <v>46</v>
      </c>
      <c t="s" s="1" r="C32">
        <v>5</v>
      </c>
      <c t="s" r="D32">
        <v>47</v>
      </c>
    </row>
    <row r="33">
      <c s="1" r="A33"/>
      <c t="s" s="1" r="B33">
        <v>48</v>
      </c>
      <c t="s" s="1" r="C33">
        <v>5</v>
      </c>
      <c t="s" r="D33">
        <v>47</v>
      </c>
    </row>
    <row r="34">
      <c s="1" r="A34"/>
      <c t="s" s="1" r="B34">
        <v>49</v>
      </c>
      <c t="s" s="1" r="C34">
        <v>5</v>
      </c>
      <c t="s" r="D34">
        <v>6</v>
      </c>
    </row>
    <row r="35">
      <c s="1" r="A35"/>
      <c t="str" s="1" r="B35">
        <f>HYPERLINK("http://occurrenceID__@DwC__@vegpath.org", "occurrenceID__@DwC__@vegpath.org")</f>
        <v>occurrenceID__@DwC__@vegpath.org</v>
      </c>
      <c t="s" s="1" r="C35">
        <v>5</v>
      </c>
      <c t="s" r="D35">
        <v>50</v>
      </c>
    </row>
    <row r="36">
      <c s="1" r="A36"/>
      <c t="str" s="1" r="B36">
        <f>HYPERLINK("http://recordedBy__@DwC__@vegpath.org", "recordedBy__@DwC__@vegpath.org")</f>
        <v>recordedBy__@DwC__@vegpath.org</v>
      </c>
      <c t="s" s="1" r="C36">
        <v>5</v>
      </c>
      <c t="s" r="D36">
        <v>51</v>
      </c>
    </row>
    <row r="37">
      <c s="1" r="A37"/>
      <c t="str" s="1" r="B37">
        <f>HYPERLINK("http://recordNumber__@DwC__@vegpath.org", "recordNumber__@DwC__@vegpath.org")</f>
        <v>recordNumber__@DwC__@vegpath.org</v>
      </c>
      <c t="s" s="1" r="C37">
        <v>5</v>
      </c>
      <c t="s" r="D37">
        <v>52</v>
      </c>
    </row>
    <row r="38">
      <c s="1" r="A38"/>
      <c t="s" s="1" r="B38">
        <v>53</v>
      </c>
      <c t="s" s="1" r="C38">
        <v>32</v>
      </c>
      <c t="s" r="D38">
        <v>6</v>
      </c>
    </row>
    <row r="39">
      <c s="1" r="A39"/>
      <c t="s" s="1" r="B39">
        <v>54</v>
      </c>
      <c t="s" s="1" r="C39">
        <v>5</v>
      </c>
      <c t="s" r="D39">
        <v>6</v>
      </c>
    </row>
    <row r="40">
      <c s="1" r="A40"/>
      <c t="s" s="1" r="B40">
        <v>55</v>
      </c>
      <c t="s" s="1" r="C40">
        <v>5</v>
      </c>
      <c t="s" r="D40">
        <v>6</v>
      </c>
    </row>
    <row r="41">
      <c s="1" r="A41"/>
      <c t="str" s="1" r="B41">
        <f>HYPERLINK("http://identifiedBy__@DwC__@vegpath.org", "identifiedBy__@DwC__@vegpath.org")</f>
        <v>identifiedBy__@DwC__@vegpath.org</v>
      </c>
      <c t="s" s="1" r="C41">
        <v>5</v>
      </c>
      <c t="s" r="D41">
        <v>56</v>
      </c>
    </row>
    <row r="42">
      <c s="1" r="A42"/>
      <c t="str" s="1" r="B42">
        <f>HYPERLINK("http://dateIdentified__@DwC__@vegpath.org", "dateIdentified__@DwC__@vegpath.org")</f>
        <v>dateIdentified__@DwC__@vegpath.org</v>
      </c>
      <c t="s" s="1" r="C42">
        <v>32</v>
      </c>
      <c t="s" r="D42">
        <v>57</v>
      </c>
    </row>
    <row r="43">
      <c s="1" r="A43"/>
      <c t="str" s="1" r="B43">
        <f>HYPERLINK("http://identificationRemarks__@DwC__@vegpath.org", "identificationRemarks__@DwC__@vegpath.org")</f>
        <v>identificationRemarks__@DwC__@vegpath.org</v>
      </c>
      <c t="s" s="1" r="C43">
        <v>5</v>
      </c>
      <c t="s" r="D43">
        <v>58</v>
      </c>
    </row>
    <row r="44">
      <c s="1" r="A44"/>
      <c t="str" s="1" r="B44">
        <f>HYPERLINK("http://Family_matched__@TNRS__@vegpath.org", "Family_matched__@TNRS__@vegpath.org")</f>
        <v>Family_matched__@TNRS__@vegpath.org</v>
      </c>
      <c t="s" s="1" r="C44">
        <v>5</v>
      </c>
      <c t="s" r="D44">
        <v>59</v>
      </c>
    </row>
    <row r="45">
      <c s="1" r="A45"/>
      <c t="s" s="1" r="B45">
        <v>60</v>
      </c>
      <c t="s" s="1" r="C45">
        <v>5</v>
      </c>
      <c t="s" r="D45">
        <v>61</v>
      </c>
    </row>
    <row r="46">
      <c s="1" r="A46"/>
      <c t="s" s="1" r="B46">
        <v>62</v>
      </c>
      <c t="s" s="1" r="C46">
        <v>5</v>
      </c>
      <c t="s" r="D46">
        <v>61</v>
      </c>
    </row>
    <row r="47">
      <c s="1" r="A47"/>
      <c t="s" s="1" r="B47">
        <v>63</v>
      </c>
      <c t="s" s="1" r="C47">
        <v>64</v>
      </c>
      <c t="s" r="D47">
        <v>17</v>
      </c>
    </row>
    <row r="48">
      <c s="1" r="A48"/>
      <c t="s" s="1" r="B48">
        <v>65</v>
      </c>
      <c t="s" s="1" r="C48">
        <v>5</v>
      </c>
      <c t="s" r="D48">
        <v>47</v>
      </c>
    </row>
    <row r="49">
      <c s="1" r="A49"/>
      <c t="s" s="1" r="B49">
        <v>66</v>
      </c>
      <c t="s" s="1" r="C49">
        <v>5</v>
      </c>
      <c t="s" r="D49">
        <v>67</v>
      </c>
    </row>
    <row r="50">
      <c s="1" r="A50"/>
      <c t="s" s="1" r="B50">
        <v>68</v>
      </c>
      <c t="s" s="1" r="C50">
        <v>5</v>
      </c>
      <c t="s" r="D50">
        <v>67</v>
      </c>
    </row>
    <row r="51">
      <c s="1" r="A51"/>
      <c t="s" s="1" r="B51">
        <v>69</v>
      </c>
      <c t="s" s="1" r="C51">
        <v>5</v>
      </c>
      <c t="s" r="D51">
        <v>67</v>
      </c>
    </row>
    <row r="52">
      <c s="1" r="A52"/>
      <c t="s" s="1" r="B52">
        <v>70</v>
      </c>
      <c t="s" s="1" r="C52">
        <v>5</v>
      </c>
      <c t="s" r="D52">
        <v>67</v>
      </c>
    </row>
    <row r="53">
      <c s="1" r="A53"/>
      <c t="s" s="1" r="B53">
        <v>71</v>
      </c>
      <c t="s" s="1" r="C53">
        <v>5</v>
      </c>
      <c t="s" r="D53">
        <v>67</v>
      </c>
    </row>
    <row r="54">
      <c s="1" r="A54"/>
      <c t="s" s="1" r="B54">
        <v>72</v>
      </c>
      <c t="s" s="1" r="C54">
        <v>5</v>
      </c>
      <c t="s" r="D54">
        <v>67</v>
      </c>
    </row>
    <row r="55">
      <c s="1" r="A55"/>
      <c t="s" s="1" r="B55">
        <v>73</v>
      </c>
      <c t="s" s="1" r="C55">
        <v>5</v>
      </c>
      <c t="s" r="D55">
        <v>67</v>
      </c>
    </row>
    <row r="56">
      <c s="1" r="A56"/>
      <c t="str" s="1" r="B56">
        <f>HYPERLINK("http://speciesBinomialWithMorphospecies__@VegCore__@vegpath.org", "speciesBinomialWithMorphospecies__@VegCore__@vegpath.org")</f>
        <v>speciesBinomialWithMorphospecies__@VegCore__@vegpath.org</v>
      </c>
      <c t="s" s="1" r="C56">
        <v>5</v>
      </c>
      <c t="s" r="D56">
        <v>74</v>
      </c>
    </row>
    <row r="57">
      <c s="1" r="A57"/>
      <c t="s" s="1" r="B57">
        <v>75</v>
      </c>
      <c t="s" s="1" r="C57">
        <v>76</v>
      </c>
      <c t="s" r="D57">
        <v>77</v>
      </c>
    </row>
    <row r="58">
      <c s="1" r="A58"/>
      <c t="str" s="1" r="B58">
        <f>HYPERLINK("http://reproductiveCondition__@DwC__@vegpath.org", "reproductiveCondition__@DwC__@vegpath.org")</f>
        <v>reproductiveCondition__@DwC__@vegpath.org</v>
      </c>
      <c t="s" s="1" r="C58">
        <v>5</v>
      </c>
      <c t="s" r="D58">
        <v>78</v>
      </c>
    </row>
    <row r="59">
      <c s="1" r="A59"/>
      <c t="s" s="1" r="B59">
        <v>79</v>
      </c>
      <c t="s" s="1" r="C59">
        <v>20</v>
      </c>
      <c t="s" r="D59">
        <v>17</v>
      </c>
    </row>
    <row r="60">
      <c s="1" r="A60"/>
      <c t="s" s="1" r="B60">
        <v>80</v>
      </c>
      <c t="s" s="1" r="C60">
        <v>20</v>
      </c>
      <c t="s" r="D60">
        <v>6</v>
      </c>
    </row>
    <row r="61">
      <c s="1" r="A61"/>
      <c t="s" s="1" r="B61">
        <v>81</v>
      </c>
      <c t="s" s="1" r="C61">
        <v>5</v>
      </c>
      <c t="s" r="D61">
        <v>17</v>
      </c>
    </row>
    <row r="62">
      <c s="1" r="A62"/>
      <c t="str" s="1" r="B62">
        <f>HYPERLINK("http://occurrenceRemarks__@DwC__@vegpath.org", "occurrenceRemarks__@DwC__@vegpath.org")</f>
        <v>occurrenceRemarks__@DwC__@vegpath.org</v>
      </c>
      <c t="s" s="1" r="C62">
        <v>5</v>
      </c>
      <c t="s" r="D62">
        <v>82</v>
      </c>
    </row>
    <row r="63">
      <c s="1" r="A63"/>
      <c t="str" s="1" r="B63">
        <f>HYPERLINK("http://coverPercent__@VegX__.attribute.ordinal@vegpath.org", "coverPercent__@VegX__.attribute.ordinal@vegpath.org")</f>
        <v>coverPercent__@VegX__.attribute.ordinal@vegpath.org</v>
      </c>
      <c t="s" s="1" r="C63">
        <v>11</v>
      </c>
      <c t="s" r="D63">
        <v>83</v>
      </c>
    </row>
    <row r="64">
      <c s="1" r="A64"/>
      <c t="s" s="1" r="B64">
        <v>84</v>
      </c>
      <c t="s" s="1" r="C64">
        <v>11</v>
      </c>
      <c t="s" r="D64">
        <v>77</v>
      </c>
    </row>
    <row r="65">
      <c s="1" r="A65"/>
      <c t="s" s="1" r="B65">
        <v>85</v>
      </c>
      <c t="s" s="1" r="C65">
        <v>11</v>
      </c>
      <c t="s" r="D65">
        <v>38</v>
      </c>
    </row>
    <row r="66">
      <c s="1" r="A66"/>
      <c t="s" s="1" r="B66">
        <v>86</v>
      </c>
      <c t="s" s="1" r="C66">
        <v>5</v>
      </c>
      <c t="s" r="D66">
        <v>43</v>
      </c>
    </row>
    <row r="67">
      <c s="1" r="A67"/>
      <c t="s" s="1" r="B67">
        <v>87</v>
      </c>
      <c t="s" s="1" r="C67">
        <v>11</v>
      </c>
      <c t="s" r="D67">
        <v>38</v>
      </c>
    </row>
    <row r="68">
      <c s="1" r="A68"/>
      <c t="s" s="1" r="B68">
        <v>88</v>
      </c>
      <c t="s" s="1" r="C68">
        <v>11</v>
      </c>
      <c t="s" r="D68">
        <v>38</v>
      </c>
    </row>
    <row r="69">
      <c s="1" r="A69"/>
      <c t="s" s="1" r="B69">
        <v>89</v>
      </c>
      <c t="s" s="1" r="C69">
        <v>5</v>
      </c>
      <c t="s" r="D69">
        <v>43</v>
      </c>
    </row>
    <row r="70">
      <c s="1" r="A70"/>
      <c t="s" s="1" r="B70">
        <v>90</v>
      </c>
      <c t="s" s="1" r="C70">
        <v>5</v>
      </c>
      <c t="s" r="D70">
        <v>25</v>
      </c>
    </row>
    <row r="71">
      <c s="1" r="A71"/>
      <c t="s" s="1" r="B71">
        <v>91</v>
      </c>
      <c t="s" s="1" r="C71">
        <v>5</v>
      </c>
      <c t="s" r="D71">
        <v>43</v>
      </c>
    </row>
    <row r="72">
      <c s="1" r="A72"/>
      <c t="s" s="1" r="B72">
        <v>92</v>
      </c>
      <c t="s" s="1" r="C72">
        <v>5</v>
      </c>
      <c t="s" r="D72">
        <v>43</v>
      </c>
    </row>
    <row r="73">
      <c s="1" r="A73"/>
      <c t="s" s="1" r="B73">
        <v>93</v>
      </c>
      <c t="s" s="1" r="C73">
        <v>5</v>
      </c>
      <c t="s" r="D73">
        <v>77</v>
      </c>
    </row>
    <row r="74">
      <c s="1" r="A74"/>
      <c t="str" s="1" r="B74">
        <f>HYPERLINK("http://individualCount__@DwC__@vegpath.org", "individualCount__@DwC__@vegpath.org")</f>
        <v>individualCount__@DwC__@vegpath.org</v>
      </c>
      <c t="s" s="1" r="C74">
        <v>20</v>
      </c>
      <c t="s" r="D74">
        <v>94</v>
      </c>
    </row>
    <row r="75">
      <c s="1" r="A75"/>
      <c t="str" s="1" r="B75">
        <f>HYPERLINK("http://stemCode__@VegBank__.stemlocation@vegpath.org", "stemCode__@VegBank__.stemlocation@vegpath.org")</f>
        <v>stemCode__@VegBank__.stemlocation@vegpath.org</v>
      </c>
      <c t="s" s="1" r="C75">
        <v>5</v>
      </c>
      <c t="s" r="D75">
        <v>95</v>
      </c>
    </row>
    <row r="76">
      <c s="1" r="A76"/>
      <c s="1" r="B76"/>
      <c s="1" r="C76"/>
    </row>
    <row r="77">
      <c s="1" r="A77"/>
      <c s="1" r="B77"/>
      <c s="1" r="C77"/>
    </row>
    <row r="78">
      <c s="1" r="A78"/>
      <c s="1" r="B78"/>
      <c s="1" r="C78"/>
    </row>
    <row r="79">
      <c s="1" r="A79"/>
      <c s="1" r="B79"/>
      <c s="1" r="C79"/>
    </row>
    <row r="80">
      <c s="1" r="A80"/>
      <c s="1" r="B80"/>
      <c s="1" r="C80"/>
    </row>
    <row r="81">
      <c s="1" r="A81"/>
      <c s="1" r="B81"/>
      <c s="1" r="C81"/>
    </row>
    <row r="82">
      <c s="1" r="A82"/>
      <c s="1" r="B82"/>
      <c s="1" r="C82"/>
    </row>
    <row r="83">
      <c s="1" r="A83"/>
      <c s="1" r="B83"/>
      <c s="1" r="C83"/>
    </row>
    <row r="84">
      <c s="1" r="A84"/>
      <c s="1" r="B84"/>
      <c s="1" r="C84"/>
    </row>
    <row r="85">
      <c s="1" r="A85"/>
      <c s="1" r="B85"/>
      <c s="1" r="C85"/>
    </row>
    <row r="86">
      <c s="1" r="A86"/>
      <c s="1" r="B86"/>
      <c s="1" r="C86"/>
    </row>
    <row r="87">
      <c s="1" r="A87"/>
      <c s="1" r="B87"/>
      <c s="1" r="C87"/>
    </row>
    <row r="88">
      <c s="1" r="A88"/>
      <c s="1" r="B88"/>
      <c s="1" r="C88"/>
    </row>
    <row r="89">
      <c s="1" r="A89"/>
      <c s="1" r="B89"/>
      <c s="1" r="C89"/>
    </row>
    <row r="90">
      <c s="1" r="A90"/>
      <c s="1" r="B90"/>
      <c s="1" r="C90"/>
    </row>
    <row r="91">
      <c s="1" r="A91"/>
      <c s="1" r="B91"/>
      <c s="1" r="C91"/>
    </row>
    <row r="92">
      <c s="1" r="A92"/>
      <c s="1" r="B92"/>
      <c s="1" r="C92"/>
    </row>
    <row r="93">
      <c s="1" r="A93"/>
      <c s="1" r="B93"/>
      <c s="1" r="C93"/>
    </row>
    <row r="94">
      <c s="1" r="A94"/>
      <c s="1" r="B94"/>
      <c s="1" r="C94"/>
    </row>
    <row r="95">
      <c s="1" r="A95"/>
      <c s="1" r="B95"/>
      <c s="1" r="C95"/>
    </row>
    <row r="96">
      <c s="1" r="A96"/>
      <c s="1" r="B96"/>
      <c s="1" r="C96"/>
    </row>
    <row r="97">
      <c s="1" r="A97"/>
      <c s="1" r="B97"/>
      <c s="1" r="C97"/>
    </row>
    <row r="98">
      <c s="1" r="A98"/>
      <c s="1" r="B98"/>
      <c s="1" r="C98"/>
    </row>
    <row r="99">
      <c s="1" r="A99"/>
      <c s="1" r="B99"/>
      <c s="1" r="C99"/>
    </row>
    <row r="100">
      <c s="1" r="A100"/>
      <c s="1" r="B100"/>
      <c s="1" r="C100"/>
    </row>
  </sheetData>
</worksheet>
</file>