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analytical_stem_view" state="visible" r:id="rId3"/>
  </sheets>
  <definedNames/>
  <calcPr/>
</workbook>
</file>

<file path=xl/sharedStrings.xml><?xml version="1.0" encoding="utf-8"?>
<sst xmlns="http://schemas.openxmlformats.org/spreadsheetml/2006/main" count="243" uniqueCount="103">
  <si>
    <t>approved by</t>
  </si>
  <si>
    <t>actual column</t>
  </si>
  <si>
    <t>column</t>
  </si>
  <si>
    <t>type</t>
  </si>
  <si>
    <t>formula/definition/comments</t>
  </si>
  <si>
    <t>datasource</t>
  </si>
  <si>
    <t>text</t>
  </si>
  <si>
    <t>variant of DwC term;
where this database got the data; the proximate data provider</t>
  </si>
  <si>
    <t>http://geoscrub.geoscrub_output.acceptedCountry__@VegBIEN__@vegpath.org;
"The name of the country or major administrative unit in which the Location occurs"</t>
  </si>
  <si>
    <t>:"The name of the next smaller administrative region than country (state, province, canton, department, region, etc.) in which the Location occurs"</t>
  </si>
  <si>
    <t>:"The full, unabbreviated name of the next smaller administrative region than stateProvince (county, shire, department, etc.) in which the Location occurs"</t>
  </si>
  <si>
    <t>:"The specific description of the place"</t>
  </si>
  <si>
    <t>double precision</t>
  </si>
  <si>
    <t>:"The geographic latitude (in decimal degrees, using the spatial reference system given in geodeticDatum) of the geographic center of a Location"</t>
  </si>
  <si>
    <t>:"The geographic longitude (in decimal degrees, using the spatial reference system given in geodeticDatum) of the geographic center of a Location"</t>
  </si>
  <si>
    <t>:"The horizontal distance (in meters) from the given decimalLatitude and decimalLongitude describing the smallest circle containing the whole of the Location"</t>
  </si>
  <si>
    <t>coordinateSource_bien</t>
  </si>
  <si>
    <t>coordinatesource</t>
  </si>
  <si>
    <t>derived column</t>
  </si>
  <si>
    <t>georeferenceProtocol_bien</t>
  </si>
  <si>
    <t>geovalid_bien</t>
  </si>
  <si>
    <t>integer</t>
  </si>
  <si>
    <t>derived column;
whether the coordinates are within the boundary of the asserted named places</t>
  </si>
  <si>
    <t>isNewWorld_bien</t>
  </si>
  <si>
    <t>derived column;
whether the country is in the Americas</t>
  </si>
  <si>
    <t>http://project.sourceaccessioncode__@VegBIEN__.public@vegpath.org;
"A reference to a specific 'project'"</t>
  </si>
  <si>
    <t>project_contributors</t>
  </si>
  <si>
    <t>text[]</t>
  </si>
  <si>
    <t>variant of VegBank term</t>
  </si>
  <si>
    <t>:"An identifier for the set of location information (data associated with dcterms:Location)"</t>
  </si>
  <si>
    <t>:"Name or label for a plot"</t>
  </si>
  <si>
    <t>http://location.authorlocationcode__@VegBIEN__.public@vegpath.org;
"Code for subplot, line, or any other subsample or subdivision of plot"</t>
  </si>
  <si>
    <t>location__cultivated__bien</t>
  </si>
  <si>
    <t>boolean</t>
  </si>
  <si>
    <t>variant of DwC term;
whether the occurrence's location is flagged as cultivated</t>
  </si>
  <si>
    <t>http://locationevent.locationevent_id__@VegBIEN__.public@vegpath.org;
autogenerated ID for locationevent</t>
  </si>
  <si>
    <t>date</t>
  </si>
  <si>
    <t>:"The date-time or interval during which an Event occurred. For occurrences, this is the date-time when the event was recorded."</t>
  </si>
  <si>
    <t>elevationInMeters</t>
  </si>
  <si>
    <t>variant of DwC term</t>
  </si>
  <si>
    <t>:"Representative azimuth of slope gradient (0-360 degrees) or as a cardinal direction (e.g. N, S, NE)"</t>
  </si>
  <si>
    <t>:"Representative inclination of slope in degrees"</t>
  </si>
  <si>
    <t>plotArea_ha</t>
  </si>
  <si>
    <t>variant of VegX term</t>
  </si>
  <si>
    <t>:"The name of, reference to, or description of the method or protocol used during an Event"</t>
  </si>
  <si>
    <t>temperature_C</t>
  </si>
  <si>
    <t>variant of VegX term;
"Temperature during observation" (VegCore data dictionary)</t>
  </si>
  <si>
    <t>precipitation_m</t>
  </si>
  <si>
    <t>stratum__name</t>
  </si>
  <si>
    <t>from VegX, renamed</t>
  </si>
  <si>
    <t>communities</t>
  </si>
  <si>
    <t>plot__collectors</t>
  </si>
  <si>
    <t>specimenHolderInstitutions</t>
  </si>
  <si>
    <t>from DwC, renamed;
the institution(s) holding a copy of the specimen</t>
  </si>
  <si>
    <t>collection</t>
  </si>
  <si>
    <t>from DwC, renamed</t>
  </si>
  <si>
    <t>accessionNumber</t>
  </si>
  <si>
    <t>:"An identifier for the Occurrence (as opposed to a particular digital record of the occurrence). In the absence of a persistent global unique identifier, construct one from a combination of identifiers in the record that will most closely make the occurrenceID globally unique."</t>
  </si>
  <si>
    <t>:"A list (concatenated and separated) of names of people, groups, or organizations responsible for recording the original Occurrence. The primary collector or observer, especially one who applies a personal identifier (recordNumber), should be listed first."</t>
  </si>
  <si>
    <t>:"An identifier given to the Occurrence at the time it was recorded. Often serves as a link between field notes and an Occurrence record, such as a specimen collector's number."</t>
  </si>
  <si>
    <t>dateCollected</t>
  </si>
  <si>
    <t>family_verbatim</t>
  </si>
  <si>
    <t>scientificName_verbatim</t>
  </si>
  <si>
    <t>:"A list (concatenated and separated) of names of people, groups, or organizations who assigned the Taxon to the subject"</t>
  </si>
  <si>
    <t>:"The date on which the subject was identified as representing the Taxon"</t>
  </si>
  <si>
    <t>:"Comments or notes about the Identification"</t>
  </si>
  <si>
    <t>http://TNRS.taxon_scrub.matchedFamily__@VegBIEN__.public@vegpath.org;
"The closest matching family in the TNRS database to the family submitted"</t>
  </si>
  <si>
    <t>taxonName_matched</t>
  </si>
  <si>
    <t>from TNRS, renamed</t>
  </si>
  <si>
    <t>scientificNameAuthorship_matched</t>
  </si>
  <si>
    <t>higherPlantGroup_bien</t>
  </si>
  <si>
    <t>higher_plant_group</t>
  </si>
  <si>
    <t>taxonomic_status</t>
  </si>
  <si>
    <t>scrubbed_family</t>
  </si>
  <si>
    <t>variant of TNRS term</t>
  </si>
  <si>
    <t>scrubbed_genus</t>
  </si>
  <si>
    <t>scrubbed_specific_epithet</t>
  </si>
  <si>
    <t>scrubbed_species_binomial</t>
  </si>
  <si>
    <t>scrubbed_taxon_name_no_author</t>
  </si>
  <si>
    <t>scrubbed_author</t>
  </si>
  <si>
    <t>scrubbed_taxon_name_with_author</t>
  </si>
  <si>
    <t>http://TNRS.taxon_scrub.scrubbed_morphospecies_binomial__@VegBIEN__.public@vegpath.org;
"combine the `taxon` plus `morphospecies` to produce a unique string, `taxonMorphospecies`"</t>
  </si>
  <si>
    <t>growthForm</t>
  </si>
  <si>
    <t>growthform</t>
  </si>
  <si>
    <t>from SALVIAS, renamed</t>
  </si>
  <si>
    <t>:"The reproductive condition of the biological individual(s) represented in the Occurrence. Recommended best practice is to use a controlled vocabulary."</t>
  </si>
  <si>
    <t>threatened_bien</t>
  </si>
  <si>
    <t>cultivated_bien</t>
  </si>
  <si>
    <t>cultivatedBasis_bien</t>
  </si>
  <si>
    <t>:"Comments or notes about the Occurrence"</t>
  </si>
  <si>
    <t>:"Average cover of the index in percent"</t>
  </si>
  <si>
    <t>diameterBreastHeight_cm</t>
  </si>
  <si>
    <t>height_m</t>
  </si>
  <si>
    <t>tag</t>
  </si>
  <si>
    <t>organismX_m</t>
  </si>
  <si>
    <t>organismY_m</t>
  </si>
  <si>
    <t>taxonOccurrenceID</t>
  </si>
  <si>
    <t>authorTaxonCode</t>
  </si>
  <si>
    <t>aggregateOrganismObservationID</t>
  </si>
  <si>
    <t>individualObservationID</t>
  </si>
  <si>
    <t>individualCode</t>
  </si>
  <si>
    <t>:"The number of individuals represented present at the time of the Occurrence"</t>
  </si>
  <si>
    <t>http://stemobservation.authorstemcode__@VegBIEN__.public@vegpath.org;
"Name or code applied to a specific stem in the plot. This is generally a numeric label to associate a field data entry with a stem in the database."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</si>
</sst>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5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top" horizontal="general" wrapText="1"/>
    </xf>
    <xf applyAlignment="1" fillId="0" xfId="0" numFmtId="0" borderId="0" fontId="0">
      <alignment vertical="top" horizontal="general" wrapText="1"/>
    </xf>
    <xf applyAlignment="1" fillId="0" xfId="0" numFmtId="0" borderId="0" fontId="0">
      <alignment vertical="top" horizontal="general"/>
    </xf>
    <xf applyAlignment="1" fillId="0" xfId="0" numFmtId="0" borderId="0" applyFont="1" fontId="2">
      <alignment vertical="top" horizontal="general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11.43"/>
    <col min="2" customWidth="1" max="2" hidden="1" width="13.0"/>
    <col min="3" customWidth="1" max="3" width="42.57"/>
    <col min="4" customWidth="1" max="4" width="5.86"/>
    <col min="5" customWidth="1" max="5" width="111.57"/>
  </cols>
  <sheetData>
    <row r="1">
      <c t="s" s="4" r="A1">
        <v>0</v>
      </c>
      <c t="s" s="1" r="B1">
        <v>1</v>
      </c>
      <c t="s" s="1" r="C1">
        <v>2</v>
      </c>
      <c t="s" s="4" r="D1">
        <v>3</v>
      </c>
      <c t="s" s="1" r="E1">
        <v>4</v>
      </c>
      <c s="2" r="F1"/>
      <c s="2" r="G1"/>
      <c s="2" r="H1"/>
      <c s="2" r="I1"/>
      <c s="2" r="J1"/>
      <c s="2" r="K1"/>
      <c s="2" r="L1"/>
      <c s="2" r="M1"/>
      <c s="2" r="N1"/>
      <c s="2" r="O1"/>
      <c s="2" r="P1"/>
      <c s="2" r="Q1"/>
      <c s="2" r="R1"/>
      <c s="2" r="S1"/>
      <c s="2" r="T1"/>
      <c s="2" r="U1"/>
      <c s="2" r="V1"/>
    </row>
    <row r="2">
      <c s="3" r="A2"/>
      <c t="s" s="2" r="B2">
        <v>5</v>
      </c>
      <c t="s" s="2" r="C2">
        <v>5</v>
      </c>
      <c t="s" s="3" r="D2">
        <v>6</v>
      </c>
      <c t="s" s="2" r="E2">
        <v>7</v>
      </c>
      <c s="2" r="F2"/>
      <c s="2" r="G2"/>
      <c s="2" r="H2"/>
      <c s="2" r="I2"/>
      <c s="2" r="J2"/>
      <c s="2" r="K2"/>
      <c s="2" r="L2"/>
      <c s="2" r="M2"/>
      <c s="2" r="N2"/>
      <c s="2" r="O2"/>
      <c s="2" r="P2"/>
      <c s="2" r="Q2"/>
      <c s="2" r="R2"/>
      <c s="2" r="S2"/>
      <c s="2" r="T2"/>
      <c s="2" r="U2"/>
      <c s="2" r="V2"/>
    </row>
    <row r="3">
      <c s="3" r="A3"/>
      <c t="str" s="2" r="B3">
        <f>HYPERLINK("http://country__@DwC__@vegpath.org", "country__@DwC__@vegpath.org")</f>
        <v>country__@DwC__@vegpath.org</v>
      </c>
      <c t="str" s="2" r="C3">
        <f>HYPERLINK("http://country__@DwC__@vegpath.org", "country__@DwC__@vegpath.org")</f>
        <v>country__@DwC__@vegpath.org</v>
      </c>
      <c t="s" s="3" r="D3">
        <v>6</v>
      </c>
      <c t="s" s="2" r="E3">
        <v>8</v>
      </c>
      <c s="2" r="F3"/>
      <c s="2" r="G3"/>
      <c s="2" r="H3"/>
      <c s="2" r="I3"/>
      <c s="2" r="J3"/>
      <c s="2" r="K3"/>
      <c s="2" r="L3"/>
      <c s="2" r="M3"/>
      <c s="2" r="N3"/>
      <c s="2" r="O3"/>
      <c s="2" r="P3"/>
      <c s="2" r="Q3"/>
      <c s="2" r="R3"/>
      <c s="2" r="S3"/>
      <c s="2" r="T3"/>
      <c s="2" r="U3"/>
      <c s="2" r="V3"/>
    </row>
    <row r="4">
      <c s="3" r="A4"/>
      <c t="str" s="2" r="B4">
        <f>HYPERLINK("http://stateProvince__@DwC__@vegpath.org", "stateProvince__@DwC__@vegpath.org")</f>
        <v>stateProvince__@DwC__@vegpath.org</v>
      </c>
      <c t="str" s="2" r="C4">
        <f>HYPERLINK("http://stateProvince__@DwC__@vegpath.org", "stateProvince__@DwC__@vegpath.org")</f>
        <v>stateProvince__@DwC__@vegpath.org</v>
      </c>
      <c t="s" s="3" r="D4">
        <v>6</v>
      </c>
      <c t="s" s="2" r="E4">
        <v>9</v>
      </c>
      <c s="2" r="F4"/>
      <c s="2" r="G4"/>
      <c s="2" r="H4"/>
      <c s="2" r="I4"/>
      <c s="2" r="J4"/>
      <c s="2" r="K4"/>
      <c s="2" r="L4"/>
      <c s="2" r="M4"/>
      <c s="2" r="N4"/>
      <c s="2" r="O4"/>
      <c s="2" r="P4"/>
      <c s="2" r="Q4"/>
      <c s="2" r="R4"/>
      <c s="2" r="S4"/>
      <c s="2" r="T4"/>
      <c s="2" r="U4"/>
      <c s="2" r="V4"/>
    </row>
    <row r="5">
      <c s="3" r="A5"/>
      <c t="str" s="2" r="B5">
        <f>HYPERLINK("http://county__@DwC__@vegpath.org", "county__@DwC__@vegpath.org")</f>
        <v>county__@DwC__@vegpath.org</v>
      </c>
      <c t="str" s="2" r="C5">
        <f>HYPERLINK("http://county__@DwC__@vegpath.org", "county__@DwC__@vegpath.org")</f>
        <v>county__@DwC__@vegpath.org</v>
      </c>
      <c t="s" s="3" r="D5">
        <v>6</v>
      </c>
      <c t="s" s="2" r="E5">
        <v>10</v>
      </c>
      <c s="2" r="F5"/>
      <c s="2" r="G5"/>
      <c s="2" r="H5"/>
      <c s="2" r="I5"/>
      <c s="2" r="J5"/>
      <c s="2" r="K5"/>
      <c s="2" r="L5"/>
      <c s="2" r="M5"/>
      <c s="2" r="N5"/>
      <c s="2" r="O5"/>
      <c s="2" r="P5"/>
      <c s="2" r="Q5"/>
      <c s="2" r="R5"/>
      <c s="2" r="S5"/>
      <c s="2" r="T5"/>
      <c s="2" r="U5"/>
      <c s="2" r="V5"/>
    </row>
    <row r="6">
      <c s="3" r="A6"/>
      <c t="str" s="2" r="B6">
        <f>HYPERLINK("http://locality__@DwC__@vegpath.org", "locality__@DwC__@vegpath.org")</f>
        <v>locality__@DwC__@vegpath.org</v>
      </c>
      <c t="str" s="2" r="C6">
        <f>HYPERLINK("http://locality__@DwC__@vegpath.org", "locality__@DwC__@vegpath.org")</f>
        <v>locality__@DwC__@vegpath.org</v>
      </c>
      <c t="s" s="3" r="D6">
        <v>6</v>
      </c>
      <c t="s" s="2" r="E6">
        <v>11</v>
      </c>
      <c s="2" r="F6"/>
      <c s="2" r="G6"/>
      <c s="2" r="H6"/>
      <c s="2" r="I6"/>
      <c s="2" r="J6"/>
      <c s="2" r="K6"/>
      <c s="2" r="L6"/>
      <c s="2" r="M6"/>
      <c s="2" r="N6"/>
      <c s="2" r="O6"/>
      <c s="2" r="P6"/>
      <c s="2" r="Q6"/>
      <c s="2" r="R6"/>
      <c s="2" r="S6"/>
      <c s="2" r="T6"/>
      <c s="2" r="U6"/>
      <c s="2" r="V6"/>
    </row>
    <row r="7">
      <c s="3" r="A7"/>
      <c t="str" s="2" r="B7">
        <f>HYPERLINK("http://decimalLatitude__@DwC__@vegpath.org", "decimalLatitude__@DwC__@vegpath.org")</f>
        <v>decimalLatitude__@DwC__@vegpath.org</v>
      </c>
      <c t="str" s="2" r="C7">
        <f>HYPERLINK("http://decimalLatitude__@DwC__@vegpath.org", "decimalLatitude__@DwC__@vegpath.org")</f>
        <v>decimalLatitude__@DwC__@vegpath.org</v>
      </c>
      <c t="s" s="3" r="D7">
        <v>12</v>
      </c>
      <c t="s" s="2" r="E7">
        <v>13</v>
      </c>
      <c s="2" r="F7"/>
      <c s="2" r="G7"/>
      <c s="2" r="H7"/>
      <c s="2" r="I7"/>
      <c s="2" r="J7"/>
      <c s="2" r="K7"/>
      <c s="2" r="L7"/>
      <c s="2" r="M7"/>
      <c s="2" r="N7"/>
      <c s="2" r="O7"/>
      <c s="2" r="P7"/>
      <c s="2" r="Q7"/>
      <c s="2" r="R7"/>
      <c s="2" r="S7"/>
      <c s="2" r="T7"/>
      <c s="2" r="U7"/>
      <c s="2" r="V7"/>
    </row>
    <row r="8">
      <c s="3" r="A8"/>
      <c t="str" s="2" r="B8">
        <f>HYPERLINK("http://decimalLongitude__@DwC__@vegpath.org", "decimalLongitude__@DwC__@vegpath.org")</f>
        <v>decimalLongitude__@DwC__@vegpath.org</v>
      </c>
      <c t="str" s="2" r="C8">
        <f>HYPERLINK("http://decimalLongitude__@DwC__@vegpath.org", "decimalLongitude__@DwC__@vegpath.org")</f>
        <v>decimalLongitude__@DwC__@vegpath.org</v>
      </c>
      <c t="s" s="3" r="D8">
        <v>12</v>
      </c>
      <c t="s" s="2" r="E8">
        <v>14</v>
      </c>
      <c s="2" r="F8"/>
      <c s="2" r="G8"/>
      <c s="2" r="H8"/>
      <c s="2" r="I8"/>
      <c s="2" r="J8"/>
      <c s="2" r="K8"/>
      <c s="2" r="L8"/>
      <c s="2" r="M8"/>
      <c s="2" r="N8"/>
      <c s="2" r="O8"/>
      <c s="2" r="P8"/>
      <c s="2" r="Q8"/>
      <c s="2" r="R8"/>
      <c s="2" r="S8"/>
      <c s="2" r="T8"/>
      <c s="2" r="U8"/>
      <c s="2" r="V8"/>
    </row>
    <row r="9">
      <c s="3" r="A9"/>
      <c t="str" s="2" r="B9">
        <f>HYPERLINK("http://coordinateUncertaintyInMeters__@DwC__@vegpath.org", "coordinateUncertaintyInMeters__@DwC__@vegpath.org")</f>
        <v>coordinateUncertaintyInMeters__@DwC__@vegpath.org</v>
      </c>
      <c t="str" s="2" r="C9">
        <f>HYPERLINK("http://coordinateUncertaintyInMeters__@DwC__@vegpath.org", "coordinateUncertaintyInMeters__@DwC__@vegpath.org")</f>
        <v>coordinateUncertaintyInMeters__@DwC__@vegpath.org</v>
      </c>
      <c t="s" s="3" r="D9">
        <v>12</v>
      </c>
      <c t="s" s="2" r="E9">
        <v>15</v>
      </c>
      <c s="2" r="F9"/>
      <c s="2" r="G9"/>
      <c s="2" r="H9"/>
      <c s="2" r="I9"/>
      <c s="2" r="J9"/>
      <c s="2" r="K9"/>
      <c s="2" r="L9"/>
      <c s="2" r="M9"/>
      <c s="2" r="N9"/>
      <c s="2" r="O9"/>
      <c s="2" r="P9"/>
      <c s="2" r="Q9"/>
      <c s="2" r="R9"/>
      <c s="2" r="S9"/>
      <c s="2" r="T9"/>
      <c s="2" r="U9"/>
      <c s="2" r="V9"/>
    </row>
    <row r="10">
      <c s="3" r="A10"/>
      <c t="s" s="2" r="B10">
        <v>16</v>
      </c>
      <c t="s" s="2" r="C10">
        <v>16</v>
      </c>
      <c t="s" s="3" r="D10">
        <v>17</v>
      </c>
      <c t="s" s="2" r="E10">
        <v>18</v>
      </c>
      <c s="2" r="F10"/>
      <c s="2" r="G10"/>
      <c s="2" r="H10"/>
      <c s="2" r="I10"/>
      <c s="2" r="J10"/>
      <c s="2" r="K10"/>
      <c s="2" r="L10"/>
      <c s="2" r="M10"/>
      <c s="2" r="N10"/>
      <c s="2" r="O10"/>
      <c s="2" r="P10"/>
      <c s="2" r="Q10"/>
      <c s="2" r="R10"/>
      <c s="2" r="S10"/>
      <c s="2" r="T10"/>
      <c s="2" r="U10"/>
      <c s="2" r="V10"/>
    </row>
    <row r="11">
      <c s="3" r="A11"/>
      <c t="s" s="2" r="B11">
        <v>19</v>
      </c>
      <c t="s" s="2" r="C11">
        <v>19</v>
      </c>
      <c t="s" s="3" r="D11">
        <v>6</v>
      </c>
      <c t="s" s="2" r="E11">
        <v>18</v>
      </c>
      <c s="2" r="F11"/>
      <c s="2" r="G11"/>
      <c s="2" r="H11"/>
      <c s="2" r="I11"/>
      <c s="2" r="J11"/>
      <c s="2" r="K11"/>
      <c s="2" r="L11"/>
      <c s="2" r="M11"/>
      <c s="2" r="N11"/>
      <c s="2" r="O11"/>
      <c s="2" r="P11"/>
      <c s="2" r="Q11"/>
      <c s="2" r="R11"/>
      <c s="2" r="S11"/>
      <c s="2" r="T11"/>
      <c s="2" r="U11"/>
      <c s="2" r="V11"/>
    </row>
    <row r="12">
      <c s="3" r="A12"/>
      <c t="s" s="2" r="B12">
        <v>20</v>
      </c>
      <c t="s" s="2" r="C12">
        <v>20</v>
      </c>
      <c t="s" s="3" r="D12">
        <v>21</v>
      </c>
      <c t="s" s="2" r="E12">
        <v>22</v>
      </c>
      <c s="2" r="F12"/>
      <c s="2" r="G12"/>
      <c s="2" r="H12"/>
      <c s="2" r="I12"/>
      <c s="2" r="J12"/>
      <c s="2" r="K12"/>
      <c s="2" r="L12"/>
      <c s="2" r="M12"/>
      <c s="2" r="N12"/>
      <c s="2" r="O12"/>
      <c s="2" r="P12"/>
      <c s="2" r="Q12"/>
      <c s="2" r="R12"/>
      <c s="2" r="S12"/>
      <c s="2" r="T12"/>
      <c s="2" r="U12"/>
      <c s="2" r="V12"/>
    </row>
    <row r="13">
      <c s="3" r="A13"/>
      <c t="s" s="2" r="B13">
        <v>23</v>
      </c>
      <c t="s" s="2" r="C13">
        <v>23</v>
      </c>
      <c t="s" s="3" r="D13">
        <v>21</v>
      </c>
      <c t="s" s="2" r="E13">
        <v>24</v>
      </c>
      <c s="2" r="F13"/>
      <c s="2" r="G13"/>
      <c s="2" r="H13"/>
      <c s="2" r="I13"/>
      <c s="2" r="J13"/>
      <c s="2" r="K13"/>
      <c s="2" r="L13"/>
      <c s="2" r="M13"/>
      <c s="2" r="N13"/>
      <c s="2" r="O13"/>
      <c s="2" r="P13"/>
      <c s="2" r="Q13"/>
      <c s="2" r="R13"/>
      <c s="2" r="S13"/>
      <c s="2" r="T13"/>
      <c s="2" r="U13"/>
      <c s="2" r="V13"/>
    </row>
    <row r="14">
      <c s="3" r="A14"/>
      <c t="str" s="2" r="B14">
        <f>HYPERLINK("http://projectID__@VegX__.plotObservation@vegpath.org", "projectID__@VegX__.plotObservation@vegpath.org")</f>
        <v>projectID__@VegX__.plotObservation@vegpath.org</v>
      </c>
      <c t="str" s="2" r="C14">
        <f>HYPERLINK("http://projectID__@VegX__.plotObservation@vegpath.org", "projectID__@VegX__.plotObservation@vegpath.org")</f>
        <v>projectID__@VegX__.plotObservation@vegpath.org</v>
      </c>
      <c t="s" s="3" r="D14">
        <v>6</v>
      </c>
      <c t="s" s="2" r="E14">
        <v>25</v>
      </c>
      <c s="2" r="F14"/>
      <c s="2" r="G14"/>
      <c s="2" r="H14"/>
      <c s="2" r="I14"/>
      <c s="2" r="J14"/>
      <c s="2" r="K14"/>
      <c s="2" r="L14"/>
      <c s="2" r="M14"/>
      <c s="2" r="N14"/>
      <c s="2" r="O14"/>
      <c s="2" r="P14"/>
      <c s="2" r="Q14"/>
      <c s="2" r="R14"/>
      <c s="2" r="S14"/>
      <c s="2" r="T14"/>
      <c s="2" r="U14"/>
      <c s="2" r="V14"/>
    </row>
    <row r="15">
      <c s="3" r="A15"/>
      <c t="s" s="2" r="B15">
        <v>26</v>
      </c>
      <c t="s" s="2" r="C15">
        <v>26</v>
      </c>
      <c t="s" s="3" r="D15">
        <v>27</v>
      </c>
      <c t="s" s="2" r="E15">
        <v>28</v>
      </c>
      <c s="2" r="F15"/>
      <c s="2" r="G15"/>
      <c s="2" r="H15"/>
      <c s="2" r="I15"/>
      <c s="2" r="J15"/>
      <c s="2" r="K15"/>
      <c s="2" r="L15"/>
      <c s="2" r="M15"/>
      <c s="2" r="N15"/>
      <c s="2" r="O15"/>
      <c s="2" r="P15"/>
      <c s="2" r="Q15"/>
      <c s="2" r="R15"/>
      <c s="2" r="S15"/>
      <c s="2" r="T15"/>
      <c s="2" r="U15"/>
      <c s="2" r="V15"/>
    </row>
    <row r="16">
      <c s="3" r="A16"/>
      <c t="str" s="2" r="B16">
        <f>HYPERLINK("http://locationID__@DwC__@vegpath.org", "locationID__@DwC__@vegpath.org")</f>
        <v>locationID__@DwC__@vegpath.org</v>
      </c>
      <c t="str" s="2" r="C16">
        <f>HYPERLINK("http://locationID__@DwC__@vegpath.org", "locationID__@DwC__@vegpath.org")</f>
        <v>locationID__@DwC__@vegpath.org</v>
      </c>
      <c t="s" s="3" r="D16">
        <v>6</v>
      </c>
      <c t="s" s="2" r="E16">
        <v>29</v>
      </c>
      <c s="2" r="F16"/>
      <c s="2" r="G16"/>
      <c s="2" r="H16"/>
      <c s="2" r="I16"/>
      <c s="2" r="J16"/>
      <c s="2" r="K16"/>
      <c s="2" r="L16"/>
      <c s="2" r="M16"/>
      <c s="2" r="N16"/>
      <c s="2" r="O16"/>
      <c s="2" r="P16"/>
      <c s="2" r="Q16"/>
      <c s="2" r="R16"/>
      <c s="2" r="S16"/>
      <c s="2" r="T16"/>
      <c s="2" r="U16"/>
      <c s="2" r="V16"/>
    </row>
    <row r="17">
      <c s="3" r="A17"/>
      <c t="str" s="2" r="B17">
        <f>HYPERLINK("http://plotName__@VegX__.plot@vegpath.org", "plotName__@VegX__.plot@vegpath.org")</f>
        <v>plotName__@VegX__.plot@vegpath.org</v>
      </c>
      <c t="str" s="2" r="C17">
        <f>HYPERLINK("http://plotName__@VegX__.plot@vegpath.org", "plotName__@VegX__.plot@vegpath.org")</f>
        <v>plotName__@VegX__.plot@vegpath.org</v>
      </c>
      <c t="s" s="3" r="D17">
        <v>6</v>
      </c>
      <c t="s" s="2" r="E17">
        <v>30</v>
      </c>
      <c s="2" r="F17"/>
      <c s="2" r="G17"/>
      <c s="2" r="H17"/>
      <c s="2" r="I17"/>
      <c s="2" r="J17"/>
      <c s="2" r="K17"/>
      <c s="2" r="L17"/>
      <c s="2" r="M17"/>
      <c s="2" r="N17"/>
      <c s="2" r="O17"/>
      <c s="2" r="P17"/>
      <c s="2" r="Q17"/>
      <c s="2" r="R17"/>
      <c s="2" r="S17"/>
      <c s="2" r="T17"/>
      <c s="2" r="U17"/>
      <c s="2" r="V17"/>
    </row>
    <row r="18">
      <c s="3" r="A18"/>
      <c t="str" s="2" r="B18">
        <f>HYPERLINK("http://subplot__@SALVIAS__@vegpath.org", "subplot__@SALVIAS__@vegpath.org")</f>
        <v>subplot__@SALVIAS__@vegpath.org</v>
      </c>
      <c t="str" s="2" r="C18">
        <f>HYPERLINK("http://subplot__@SALVIAS__@vegpath.org", "subplot__@SALVIAS__@vegpath.org")</f>
        <v>subplot__@SALVIAS__@vegpath.org</v>
      </c>
      <c t="s" s="3" r="D18">
        <v>6</v>
      </c>
      <c t="s" s="2" r="E18">
        <v>31</v>
      </c>
      <c s="2" r="F18"/>
      <c s="2" r="G18"/>
      <c s="2" r="H18"/>
      <c s="2" r="I18"/>
      <c s="2" r="J18"/>
      <c s="2" r="K18"/>
      <c s="2" r="L18"/>
      <c s="2" r="M18"/>
      <c s="2" r="N18"/>
      <c s="2" r="O18"/>
      <c s="2" r="P18"/>
      <c s="2" r="Q18"/>
      <c s="2" r="R18"/>
      <c s="2" r="S18"/>
      <c s="2" r="T18"/>
      <c s="2" r="U18"/>
      <c s="2" r="V18"/>
    </row>
    <row r="19">
      <c s="3" r="A19"/>
      <c t="s" s="2" r="B19">
        <v>32</v>
      </c>
      <c t="s" s="2" r="C19">
        <v>32</v>
      </c>
      <c t="s" s="3" r="D19">
        <v>33</v>
      </c>
      <c t="s" s="2" r="E19">
        <v>34</v>
      </c>
      <c s="2" r="F19"/>
      <c s="2" r="G19"/>
      <c s="2" r="H19"/>
      <c s="2" r="I19"/>
      <c s="2" r="J19"/>
      <c s="2" r="K19"/>
      <c s="2" r="L19"/>
      <c s="2" r="M19"/>
      <c s="2" r="N19"/>
      <c s="2" r="O19"/>
      <c s="2" r="P19"/>
      <c s="2" r="Q19"/>
      <c s="2" r="R19"/>
      <c s="2" r="S19"/>
      <c s="2" r="T19"/>
      <c s="2" r="U19"/>
      <c s="2" r="V19"/>
    </row>
    <row r="20">
      <c s="3" r="A20"/>
      <c t="str" s="2" r="B20">
        <f>HYPERLINK("http://locationevent.locationevent_id__@VegBIEN__.public@vegpath.org", "locationevent.locationevent_id__@VegBIEN__.public@vegpath.org")</f>
        <v>locationevent.locationevent_id__@VegBIEN__.public@vegpath.org</v>
      </c>
      <c t="str" s="2" r="C20">
        <f>HYPERLINK("http://locationevent.locationevent_id__@VegBIEN__.public@vegpath.org", "locationevent.locationevent_id__@VegBIEN__.public@vegpath.org")</f>
        <v>locationevent.locationevent_id__@VegBIEN__.public@vegpath.org</v>
      </c>
      <c t="s" s="3" r="D20">
        <v>21</v>
      </c>
      <c t="s" s="2" r="E20">
        <v>35</v>
      </c>
      <c s="2" r="F20"/>
      <c s="2" r="G20"/>
      <c s="2" r="H20"/>
      <c s="2" r="I20"/>
      <c s="2" r="J20"/>
      <c s="2" r="K20"/>
      <c s="2" r="L20"/>
      <c s="2" r="M20"/>
      <c s="2" r="N20"/>
      <c s="2" r="O20"/>
      <c s="2" r="P20"/>
      <c s="2" r="Q20"/>
      <c s="2" r="R20"/>
      <c s="2" r="S20"/>
      <c s="2" r="T20"/>
      <c s="2" r="U20"/>
      <c s="2" r="V20"/>
    </row>
    <row r="21">
      <c s="3" r="A21"/>
      <c t="str" s="2" r="B21">
        <f>HYPERLINK("http://eventDate__@DwC__@vegpath.org", "eventDate__@DwC__@vegpath.org")</f>
        <v>eventDate__@DwC__@vegpath.org</v>
      </c>
      <c t="str" s="2" r="C21">
        <f>HYPERLINK("http://eventDate__@DwC__@vegpath.org", "eventDate__@DwC__@vegpath.org")</f>
        <v>eventDate__@DwC__@vegpath.org</v>
      </c>
      <c t="s" s="3" r="D21">
        <v>36</v>
      </c>
      <c t="s" s="2" r="E21">
        <v>37</v>
      </c>
      <c s="2" r="F21"/>
      <c s="2" r="G21"/>
      <c s="2" r="H21"/>
      <c s="2" r="I21"/>
      <c s="2" r="J21"/>
      <c s="2" r="K21"/>
      <c s="2" r="L21"/>
      <c s="2" r="M21"/>
      <c s="2" r="N21"/>
      <c s="2" r="O21"/>
      <c s="2" r="P21"/>
      <c s="2" r="Q21"/>
      <c s="2" r="R21"/>
      <c s="2" r="S21"/>
      <c s="2" r="T21"/>
      <c s="2" r="U21"/>
      <c s="2" r="V21"/>
    </row>
    <row r="22">
      <c s="3" r="A22"/>
      <c t="s" s="2" r="B22">
        <v>38</v>
      </c>
      <c t="s" s="2" r="C22">
        <v>38</v>
      </c>
      <c t="s" s="3" r="D22">
        <v>12</v>
      </c>
      <c t="s" s="2" r="E22">
        <v>39</v>
      </c>
      <c s="2" r="F22"/>
      <c s="2" r="G22"/>
      <c s="2" r="H22"/>
      <c s="2" r="I22"/>
      <c s="2" r="J22"/>
      <c s="2" r="K22"/>
      <c s="2" r="L22"/>
      <c s="2" r="M22"/>
      <c s="2" r="N22"/>
      <c s="2" r="O22"/>
      <c s="2" r="P22"/>
      <c s="2" r="Q22"/>
      <c s="2" r="R22"/>
      <c s="2" r="S22"/>
      <c s="2" r="T22"/>
      <c s="2" r="U22"/>
      <c s="2" r="V22"/>
    </row>
    <row r="23">
      <c s="3" r="A23"/>
      <c t="str" s="2" r="B23">
        <f>HYPERLINK("http://slopeAspect__@VegX__.plot@vegpath.org", "slopeAspect__@VegX__.plot@vegpath.org")</f>
        <v>slopeAspect__@VegX__.plot@vegpath.org</v>
      </c>
      <c t="str" s="2" r="C23">
        <f>HYPERLINK("http://slopeAspect__@VegX__.plot@vegpath.org", "slopeAspect__@VegX__.plot@vegpath.org")</f>
        <v>slopeAspect__@VegX__.plot@vegpath.org</v>
      </c>
      <c t="s" s="3" r="D23">
        <v>12</v>
      </c>
      <c t="s" s="2" r="E23">
        <v>40</v>
      </c>
      <c s="2" r="F23"/>
      <c s="2" r="G23"/>
      <c s="2" r="H23"/>
      <c s="2" r="I23"/>
      <c s="2" r="J23"/>
      <c s="2" r="K23"/>
      <c s="2" r="L23"/>
      <c s="2" r="M23"/>
      <c s="2" r="N23"/>
      <c s="2" r="O23"/>
      <c s="2" r="P23"/>
      <c s="2" r="Q23"/>
      <c s="2" r="R23"/>
      <c s="2" r="S23"/>
      <c s="2" r="T23"/>
      <c s="2" r="U23"/>
      <c s="2" r="V23"/>
    </row>
    <row r="24">
      <c s="3" r="A24"/>
      <c t="str" s="2" r="B24">
        <f>HYPERLINK("http://slopeGradient__@VegX__.plot@vegpath.org", "slopeGradient__@VegX__.plot@vegpath.org")</f>
        <v>slopeGradient__@VegX__.plot@vegpath.org</v>
      </c>
      <c t="str" s="2" r="C24">
        <f>HYPERLINK("http://slopeGradient__@VegX__.plot@vegpath.org", "slopeGradient__@VegX__.plot@vegpath.org")</f>
        <v>slopeGradient__@VegX__.plot@vegpath.org</v>
      </c>
      <c t="s" s="3" r="D24">
        <v>12</v>
      </c>
      <c t="s" s="2" r="E24">
        <v>41</v>
      </c>
      <c s="2" r="F24"/>
      <c s="2" r="G24"/>
      <c s="2" r="H24"/>
      <c s="2" r="I24"/>
      <c s="2" r="J24"/>
      <c s="2" r="K24"/>
      <c s="2" r="L24"/>
      <c s="2" r="M24"/>
      <c s="2" r="N24"/>
      <c s="2" r="O24"/>
      <c s="2" r="P24"/>
      <c s="2" r="Q24"/>
      <c s="2" r="R24"/>
      <c s="2" r="S24"/>
      <c s="2" r="T24"/>
      <c s="2" r="U24"/>
      <c s="2" r="V24"/>
    </row>
    <row r="25">
      <c s="3" r="A25"/>
      <c t="s" s="2" r="B25">
        <v>42</v>
      </c>
      <c t="s" s="2" r="C25">
        <v>42</v>
      </c>
      <c t="s" s="3" r="D25">
        <v>12</v>
      </c>
      <c t="s" s="2" r="E25">
        <v>43</v>
      </c>
      <c s="2" r="F25"/>
      <c s="2" r="G25"/>
      <c s="2" r="H25"/>
      <c s="2" r="I25"/>
      <c s="2" r="J25"/>
      <c s="2" r="K25"/>
      <c s="2" r="L25"/>
      <c s="2" r="M25"/>
      <c s="2" r="N25"/>
      <c s="2" r="O25"/>
      <c s="2" r="P25"/>
      <c s="2" r="Q25"/>
      <c s="2" r="R25"/>
      <c s="2" r="S25"/>
      <c s="2" r="T25"/>
      <c s="2" r="U25"/>
      <c s="2" r="V25"/>
    </row>
    <row r="26">
      <c s="3" r="A26"/>
      <c t="str" s="2" r="B26">
        <f>HYPERLINK("http://samplingProtocol__@DwC__@vegpath.org", "samplingProtocol__@DwC__@vegpath.org")</f>
        <v>samplingProtocol__@DwC__@vegpath.org</v>
      </c>
      <c t="str" s="2" r="C26">
        <f>HYPERLINK("http://samplingProtocol__@DwC__@vegpath.org", "samplingProtocol__@DwC__@vegpath.org")</f>
        <v>samplingProtocol__@DwC__@vegpath.org</v>
      </c>
      <c t="s" s="3" r="D26">
        <v>6</v>
      </c>
      <c t="s" s="2" r="E26">
        <v>44</v>
      </c>
      <c s="2" r="F26"/>
      <c s="2" r="G26"/>
      <c s="2" r="H26"/>
      <c s="2" r="I26"/>
      <c s="2" r="J26"/>
      <c s="2" r="K26"/>
      <c s="2" r="L26"/>
      <c s="2" r="M26"/>
      <c s="2" r="N26"/>
      <c s="2" r="O26"/>
      <c s="2" r="P26"/>
      <c s="2" r="Q26"/>
      <c s="2" r="R26"/>
      <c s="2" r="S26"/>
      <c s="2" r="T26"/>
      <c s="2" r="U26"/>
      <c s="2" r="V26"/>
    </row>
    <row r="27">
      <c s="3" r="A27"/>
      <c t="s" s="2" r="B27">
        <v>45</v>
      </c>
      <c t="s" s="2" r="C27">
        <v>45</v>
      </c>
      <c t="s" s="3" r="D27">
        <v>12</v>
      </c>
      <c t="s" s="2" r="E27">
        <v>46</v>
      </c>
      <c s="2" r="F27"/>
      <c s="2" r="G27"/>
      <c s="2" r="H27"/>
      <c s="2" r="I27"/>
      <c s="2" r="J27"/>
      <c s="2" r="K27"/>
      <c s="2" r="L27"/>
      <c s="2" r="M27"/>
      <c s="2" r="N27"/>
      <c s="2" r="O27"/>
      <c s="2" r="P27"/>
      <c s="2" r="Q27"/>
      <c s="2" r="R27"/>
      <c s="2" r="S27"/>
      <c s="2" r="T27"/>
      <c s="2" r="U27"/>
      <c s="2" r="V27"/>
    </row>
    <row r="28">
      <c s="3" r="A28"/>
      <c t="s" s="2" r="B28">
        <v>47</v>
      </c>
      <c t="s" s="2" r="C28">
        <v>47</v>
      </c>
      <c t="s" s="3" r="D28">
        <v>12</v>
      </c>
      <c t="s" s="2" r="E28">
        <v>43</v>
      </c>
      <c s="2" r="F28"/>
      <c s="2" r="G28"/>
      <c s="2" r="H28"/>
      <c s="2" r="I28"/>
      <c s="2" r="J28"/>
      <c s="2" r="K28"/>
      <c s="2" r="L28"/>
      <c s="2" r="M28"/>
      <c s="2" r="N28"/>
      <c s="2" r="O28"/>
      <c s="2" r="P28"/>
      <c s="2" r="Q28"/>
      <c s="2" r="R28"/>
      <c s="2" r="S28"/>
      <c s="2" r="T28"/>
      <c s="2" r="U28"/>
      <c s="2" r="V28"/>
    </row>
    <row r="29">
      <c s="3" r="A29"/>
      <c t="s" s="2" r="B29">
        <v>48</v>
      </c>
      <c t="s" s="2" r="C29">
        <v>48</v>
      </c>
      <c t="s" s="3" r="D29">
        <v>6</v>
      </c>
      <c t="s" s="2" r="E29">
        <v>49</v>
      </c>
      <c s="2" r="F29"/>
      <c s="2" r="G29"/>
      <c s="2" r="H29"/>
      <c s="2" r="I29"/>
      <c s="2" r="J29"/>
      <c s="2" r="K29"/>
      <c s="2" r="L29"/>
      <c s="2" r="M29"/>
      <c s="2" r="N29"/>
      <c s="2" r="O29"/>
      <c s="2" r="P29"/>
      <c s="2" r="Q29"/>
      <c s="2" r="R29"/>
      <c s="2" r="S29"/>
      <c s="2" r="T29"/>
      <c s="2" r="U29"/>
      <c s="2" r="V29"/>
    </row>
    <row r="30">
      <c s="3" r="A30"/>
      <c t="s" s="2" r="B30">
        <v>50</v>
      </c>
      <c t="s" s="2" r="C30">
        <v>50</v>
      </c>
      <c t="s" s="3" r="D30">
        <v>27</v>
      </c>
      <c t="s" s="2" r="E30">
        <v>43</v>
      </c>
      <c s="2" r="F30"/>
      <c s="2" r="G30"/>
      <c s="2" r="H30"/>
      <c s="2" r="I30"/>
      <c s="2" r="J30"/>
      <c s="2" r="K30"/>
      <c s="2" r="L30"/>
      <c s="2" r="M30"/>
      <c s="2" r="N30"/>
      <c s="2" r="O30"/>
      <c s="2" r="P30"/>
      <c s="2" r="Q30"/>
      <c s="2" r="R30"/>
      <c s="2" r="S30"/>
      <c s="2" r="T30"/>
      <c s="2" r="U30"/>
      <c s="2" r="V30"/>
    </row>
    <row r="31">
      <c s="3" r="A31"/>
      <c t="s" s="2" r="B31">
        <v>51</v>
      </c>
      <c t="s" s="2" r="C31">
        <v>51</v>
      </c>
      <c t="s" s="3" r="D31">
        <v>27</v>
      </c>
      <c t="s" s="2" r="E31">
        <v>28</v>
      </c>
      <c s="2" r="F31"/>
      <c s="2" r="G31"/>
      <c s="2" r="H31"/>
      <c s="2" r="I31"/>
      <c s="2" r="J31"/>
      <c s="2" r="K31"/>
      <c s="2" r="L31"/>
      <c s="2" r="M31"/>
      <c s="2" r="N31"/>
      <c s="2" r="O31"/>
      <c s="2" r="P31"/>
      <c s="2" r="Q31"/>
      <c s="2" r="R31"/>
      <c s="2" r="S31"/>
      <c s="2" r="T31"/>
      <c s="2" r="U31"/>
      <c s="2" r="V31"/>
    </row>
    <row r="32">
      <c s="3" r="A32"/>
      <c t="s" s="2" r="B32">
        <v>52</v>
      </c>
      <c t="s" s="2" r="C32">
        <v>52</v>
      </c>
      <c t="s" s="3" r="D32">
        <v>6</v>
      </c>
      <c t="s" s="2" r="E32">
        <v>53</v>
      </c>
      <c s="2" r="F32"/>
      <c s="2" r="G32"/>
      <c s="2" r="H32"/>
      <c s="2" r="I32"/>
      <c s="2" r="J32"/>
      <c s="2" r="K32"/>
      <c s="2" r="L32"/>
      <c s="2" r="M32"/>
      <c s="2" r="N32"/>
      <c s="2" r="O32"/>
      <c s="2" r="P32"/>
      <c s="2" r="Q32"/>
      <c s="2" r="R32"/>
      <c s="2" r="S32"/>
      <c s="2" r="T32"/>
      <c s="2" r="U32"/>
      <c s="2" r="V32"/>
    </row>
    <row r="33">
      <c s="3" r="A33"/>
      <c t="s" s="2" r="B33">
        <v>54</v>
      </c>
      <c t="s" s="2" r="C33">
        <v>54</v>
      </c>
      <c t="s" s="3" r="D33">
        <v>6</v>
      </c>
      <c t="s" s="2" r="E33">
        <v>55</v>
      </c>
      <c s="2" r="F33"/>
      <c s="2" r="G33"/>
      <c s="2" r="H33"/>
      <c s="2" r="I33"/>
      <c s="2" r="J33"/>
      <c s="2" r="K33"/>
      <c s="2" r="L33"/>
      <c s="2" r="M33"/>
      <c s="2" r="N33"/>
      <c s="2" r="O33"/>
      <c s="2" r="P33"/>
      <c s="2" r="Q33"/>
      <c s="2" r="R33"/>
      <c s="2" r="S33"/>
      <c s="2" r="T33"/>
      <c s="2" r="U33"/>
      <c s="2" r="V33"/>
    </row>
    <row r="34">
      <c s="3" r="A34"/>
      <c t="s" s="2" r="B34">
        <v>56</v>
      </c>
      <c t="s" s="2" r="C34">
        <v>56</v>
      </c>
      <c t="s" s="3" r="D34">
        <v>6</v>
      </c>
      <c t="s" s="2" r="E34">
        <v>39</v>
      </c>
      <c s="2" r="F34"/>
      <c s="2" r="G34"/>
      <c s="2" r="H34"/>
      <c s="2" r="I34"/>
      <c s="2" r="J34"/>
      <c s="2" r="K34"/>
      <c s="2" r="L34"/>
      <c s="2" r="M34"/>
      <c s="2" r="N34"/>
      <c s="2" r="O34"/>
      <c s="2" r="P34"/>
      <c s="2" r="Q34"/>
      <c s="2" r="R34"/>
      <c s="2" r="S34"/>
      <c s="2" r="T34"/>
      <c s="2" r="U34"/>
      <c s="2" r="V34"/>
    </row>
    <row r="35">
      <c s="3" r="A35"/>
      <c t="str" s="2" r="B35">
        <f>HYPERLINK("http://occurrenceID__@DwC__@vegpath.org", "occurrenceID__@DwC__@vegpath.org")</f>
        <v>occurrenceID__@DwC__@vegpath.org</v>
      </c>
      <c t="str" s="2" r="C35">
        <f>HYPERLINK("http://occurrenceID__@DwC__@vegpath.org", "occurrenceID__@DwC__@vegpath.org")</f>
        <v>occurrenceID__@DwC__@vegpath.org</v>
      </c>
      <c t="s" s="3" r="D35">
        <v>6</v>
      </c>
      <c t="s" s="2" r="E35">
        <v>57</v>
      </c>
      <c s="2" r="F35"/>
      <c s="2" r="G35"/>
      <c s="2" r="H35"/>
      <c s="2" r="I35"/>
      <c s="2" r="J35"/>
      <c s="2" r="K35"/>
      <c s="2" r="L35"/>
      <c s="2" r="M35"/>
      <c s="2" r="N35"/>
      <c s="2" r="O35"/>
      <c s="2" r="P35"/>
      <c s="2" r="Q35"/>
      <c s="2" r="R35"/>
      <c s="2" r="S35"/>
      <c s="2" r="T35"/>
      <c s="2" r="U35"/>
      <c s="2" r="V35"/>
    </row>
    <row r="36">
      <c s="3" r="A36"/>
      <c t="str" s="2" r="B36">
        <f>HYPERLINK("http://recordedBy__@DwC__@vegpath.org", "recordedBy__@DwC__@vegpath.org")</f>
        <v>recordedBy__@DwC__@vegpath.org</v>
      </c>
      <c t="str" s="2" r="C36">
        <f>HYPERLINK("http://recordedBy__@DwC__@vegpath.org", "recordedBy__@DwC__@vegpath.org")</f>
        <v>recordedBy__@DwC__@vegpath.org</v>
      </c>
      <c t="s" s="3" r="D36">
        <v>6</v>
      </c>
      <c t="s" s="2" r="E36">
        <v>58</v>
      </c>
      <c s="2" r="F36"/>
      <c s="2" r="G36"/>
      <c s="2" r="H36"/>
      <c s="2" r="I36"/>
      <c s="2" r="J36"/>
      <c s="2" r="K36"/>
      <c s="2" r="L36"/>
      <c s="2" r="M36"/>
      <c s="2" r="N36"/>
      <c s="2" r="O36"/>
      <c s="2" r="P36"/>
      <c s="2" r="Q36"/>
      <c s="2" r="R36"/>
      <c s="2" r="S36"/>
      <c s="2" r="T36"/>
      <c s="2" r="U36"/>
      <c s="2" r="V36"/>
    </row>
    <row r="37">
      <c s="3" r="A37"/>
      <c t="str" s="2" r="B37">
        <f>HYPERLINK("http://recordNumber__@DwC__@vegpath.org", "recordNumber__@DwC__@vegpath.org")</f>
        <v>recordNumber__@DwC__@vegpath.org</v>
      </c>
      <c t="str" s="2" r="C37">
        <f>HYPERLINK("http://recordNumber__@DwC__@vegpath.org", "recordNumber__@DwC__@vegpath.org")</f>
        <v>recordNumber__@DwC__@vegpath.org</v>
      </c>
      <c t="s" s="3" r="D37">
        <v>6</v>
      </c>
      <c t="s" s="2" r="E37">
        <v>59</v>
      </c>
      <c s="2" r="F37"/>
      <c s="2" r="G37"/>
      <c s="2" r="H37"/>
      <c s="2" r="I37"/>
      <c s="2" r="J37"/>
      <c s="2" r="K37"/>
      <c s="2" r="L37"/>
      <c s="2" r="M37"/>
      <c s="2" r="N37"/>
      <c s="2" r="O37"/>
      <c s="2" r="P37"/>
      <c s="2" r="Q37"/>
      <c s="2" r="R37"/>
      <c s="2" r="S37"/>
      <c s="2" r="T37"/>
      <c s="2" r="U37"/>
      <c s="2" r="V37"/>
    </row>
    <row r="38">
      <c s="3" r="A38"/>
      <c t="s" s="2" r="B38">
        <v>60</v>
      </c>
      <c t="s" s="2" r="C38">
        <v>60</v>
      </c>
      <c t="s" s="3" r="D38">
        <v>36</v>
      </c>
      <c t="s" s="2" r="E38">
        <v>39</v>
      </c>
      <c s="2" r="F38"/>
      <c s="2" r="G38"/>
      <c s="2" r="H38"/>
      <c s="2" r="I38"/>
      <c s="2" r="J38"/>
      <c s="2" r="K38"/>
      <c s="2" r="L38"/>
      <c s="2" r="M38"/>
      <c s="2" r="N38"/>
      <c s="2" r="O38"/>
      <c s="2" r="P38"/>
      <c s="2" r="Q38"/>
      <c s="2" r="R38"/>
      <c s="2" r="S38"/>
      <c s="2" r="T38"/>
      <c s="2" r="U38"/>
      <c s="2" r="V38"/>
    </row>
    <row r="39">
      <c s="3" r="A39"/>
      <c t="s" s="2" r="B39">
        <v>61</v>
      </c>
      <c t="s" s="2" r="C39">
        <v>61</v>
      </c>
      <c t="s" s="3" r="D39">
        <v>6</v>
      </c>
      <c t="s" s="2" r="E39">
        <v>39</v>
      </c>
      <c s="2" r="F39"/>
      <c s="2" r="G39"/>
      <c s="2" r="H39"/>
      <c s="2" r="I39"/>
      <c s="2" r="J39"/>
      <c s="2" r="K39"/>
      <c s="2" r="L39"/>
      <c s="2" r="M39"/>
      <c s="2" r="N39"/>
      <c s="2" r="O39"/>
      <c s="2" r="P39"/>
      <c s="2" r="Q39"/>
      <c s="2" r="R39"/>
      <c s="2" r="S39"/>
      <c s="2" r="T39"/>
      <c s="2" r="U39"/>
      <c s="2" r="V39"/>
    </row>
    <row r="40">
      <c s="3" r="A40"/>
      <c t="s" s="2" r="B40">
        <v>62</v>
      </c>
      <c t="s" s="2" r="C40">
        <v>62</v>
      </c>
      <c t="s" s="3" r="D40">
        <v>6</v>
      </c>
      <c t="s" s="2" r="E40">
        <v>39</v>
      </c>
      <c s="2" r="F40"/>
      <c s="2" r="G40"/>
      <c s="2" r="H40"/>
      <c s="2" r="I40"/>
      <c s="2" r="J40"/>
      <c s="2" r="K40"/>
      <c s="2" r="L40"/>
      <c s="2" r="M40"/>
      <c s="2" r="N40"/>
      <c s="2" r="O40"/>
      <c s="2" r="P40"/>
      <c s="2" r="Q40"/>
      <c s="2" r="R40"/>
      <c s="2" r="S40"/>
      <c s="2" r="T40"/>
      <c s="2" r="U40"/>
      <c s="2" r="V40"/>
    </row>
    <row r="41">
      <c s="3" r="A41"/>
      <c t="str" s="2" r="B41">
        <f>HYPERLINK("http://identifiedBy__@DwC__@vegpath.org", "identifiedBy__@DwC__@vegpath.org")</f>
        <v>identifiedBy__@DwC__@vegpath.org</v>
      </c>
      <c t="str" s="2" r="C41">
        <f>HYPERLINK("http://identifiedBy__@DwC__@vegpath.org", "identifiedBy__@DwC__@vegpath.org")</f>
        <v>identifiedBy__@DwC__@vegpath.org</v>
      </c>
      <c t="s" s="3" r="D41">
        <v>6</v>
      </c>
      <c t="s" s="2" r="E41">
        <v>63</v>
      </c>
      <c s="2" r="F41"/>
      <c s="2" r="G41"/>
      <c s="2" r="H41"/>
      <c s="2" r="I41"/>
      <c s="2" r="J41"/>
      <c s="2" r="K41"/>
      <c s="2" r="L41"/>
      <c s="2" r="M41"/>
      <c s="2" r="N41"/>
      <c s="2" r="O41"/>
      <c s="2" r="P41"/>
      <c s="2" r="Q41"/>
      <c s="2" r="R41"/>
      <c s="2" r="S41"/>
      <c s="2" r="T41"/>
      <c s="2" r="U41"/>
      <c s="2" r="V41"/>
    </row>
    <row r="42">
      <c s="3" r="A42"/>
      <c t="str" s="2" r="B42">
        <f>HYPERLINK("http://dateIdentified__@DwC__@vegpath.org", "dateIdentified__@DwC__@vegpath.org")</f>
        <v>dateIdentified__@DwC__@vegpath.org</v>
      </c>
      <c t="str" s="2" r="C42">
        <f>HYPERLINK("http://dateIdentified__@DwC__@vegpath.org", "dateIdentified__@DwC__@vegpath.org")</f>
        <v>dateIdentified__@DwC__@vegpath.org</v>
      </c>
      <c t="s" s="3" r="D42">
        <v>36</v>
      </c>
      <c t="s" s="2" r="E42">
        <v>64</v>
      </c>
      <c s="2" r="F42"/>
      <c s="2" r="G42"/>
      <c s="2" r="H42"/>
      <c s="2" r="I42"/>
      <c s="2" r="J42"/>
      <c s="2" r="K42"/>
      <c s="2" r="L42"/>
      <c s="2" r="M42"/>
      <c s="2" r="N42"/>
      <c s="2" r="O42"/>
      <c s="2" r="P42"/>
      <c s="2" r="Q42"/>
      <c s="2" r="R42"/>
      <c s="2" r="S42"/>
      <c s="2" r="T42"/>
      <c s="2" r="U42"/>
      <c s="2" r="V42"/>
    </row>
    <row r="43">
      <c s="3" r="A43"/>
      <c t="str" s="2" r="B43">
        <f>HYPERLINK("http://identificationRemarks__@DwC__@vegpath.org", "identificationRemarks__@DwC__@vegpath.org")</f>
        <v>identificationRemarks__@DwC__@vegpath.org</v>
      </c>
      <c t="str" s="2" r="C43">
        <f>HYPERLINK("http://identificationRemarks__@DwC__@vegpath.org", "identificationRemarks__@DwC__@vegpath.org")</f>
        <v>identificationRemarks__@DwC__@vegpath.org</v>
      </c>
      <c t="s" s="3" r="D43">
        <v>6</v>
      </c>
      <c t="s" s="2" r="E43">
        <v>65</v>
      </c>
      <c s="2" r="F43"/>
      <c s="2" r="G43"/>
      <c s="2" r="H43"/>
      <c s="2" r="I43"/>
      <c s="2" r="J43"/>
      <c s="2" r="K43"/>
      <c s="2" r="L43"/>
      <c s="2" r="M43"/>
      <c s="2" r="N43"/>
      <c s="2" r="O43"/>
      <c s="2" r="P43"/>
      <c s="2" r="Q43"/>
      <c s="2" r="R43"/>
      <c s="2" r="S43"/>
      <c s="2" r="T43"/>
      <c s="2" r="U43"/>
      <c s="2" r="V43"/>
    </row>
    <row r="44">
      <c s="3" r="A44"/>
      <c t="str" s="2" r="B44">
        <f>HYPERLINK("http://Family_matched__@TNRS__@vegpath.org", "Family_matched__@TNRS__@vegpath.org")</f>
        <v>Family_matched__@TNRS__@vegpath.org</v>
      </c>
      <c t="str" s="2" r="C44">
        <f>HYPERLINK("http://Family_matched__@TNRS__@vegpath.org", "Family_matched__@TNRS__@vegpath.org")</f>
        <v>Family_matched__@TNRS__@vegpath.org</v>
      </c>
      <c t="s" s="3" r="D44">
        <v>6</v>
      </c>
      <c t="s" s="2" r="E44">
        <v>66</v>
      </c>
      <c s="2" r="F44"/>
      <c s="2" r="G44"/>
      <c s="2" r="H44"/>
      <c s="2" r="I44"/>
      <c s="2" r="J44"/>
      <c s="2" r="K44"/>
      <c s="2" r="L44"/>
      <c s="2" r="M44"/>
      <c s="2" r="N44"/>
      <c s="2" r="O44"/>
      <c s="2" r="P44"/>
      <c s="2" r="Q44"/>
      <c s="2" r="R44"/>
      <c s="2" r="S44"/>
      <c s="2" r="T44"/>
      <c s="2" r="U44"/>
      <c s="2" r="V44"/>
    </row>
    <row r="45">
      <c s="3" r="A45"/>
      <c t="s" s="2" r="B45">
        <v>67</v>
      </c>
      <c t="s" s="2" r="C45">
        <v>67</v>
      </c>
      <c t="s" s="3" r="D45">
        <v>6</v>
      </c>
      <c t="s" s="2" r="E45">
        <v>68</v>
      </c>
      <c s="2" r="F45"/>
      <c s="2" r="G45"/>
      <c s="2" r="H45"/>
      <c s="2" r="I45"/>
      <c s="2" r="J45"/>
      <c s="2" r="K45"/>
      <c s="2" r="L45"/>
      <c s="2" r="M45"/>
      <c s="2" r="N45"/>
      <c s="2" r="O45"/>
      <c s="2" r="P45"/>
      <c s="2" r="Q45"/>
      <c s="2" r="R45"/>
      <c s="2" r="S45"/>
      <c s="2" r="T45"/>
      <c s="2" r="U45"/>
      <c s="2" r="V45"/>
    </row>
    <row r="46">
      <c s="3" r="A46"/>
      <c t="s" s="2" r="B46">
        <v>69</v>
      </c>
      <c t="s" s="2" r="C46">
        <v>69</v>
      </c>
      <c t="s" s="3" r="D46">
        <v>6</v>
      </c>
      <c t="s" s="2" r="E46">
        <v>68</v>
      </c>
      <c s="2" r="F46"/>
      <c s="2" r="G46"/>
      <c s="2" r="H46"/>
      <c s="2" r="I46"/>
      <c s="2" r="J46"/>
      <c s="2" r="K46"/>
      <c s="2" r="L46"/>
      <c s="2" r="M46"/>
      <c s="2" r="N46"/>
      <c s="2" r="O46"/>
      <c s="2" r="P46"/>
      <c s="2" r="Q46"/>
      <c s="2" r="R46"/>
      <c s="2" r="S46"/>
      <c s="2" r="T46"/>
      <c s="2" r="U46"/>
      <c s="2" r="V46"/>
    </row>
    <row r="47">
      <c s="3" r="A47"/>
      <c t="s" s="2" r="B47">
        <v>70</v>
      </c>
      <c t="s" s="2" r="C47">
        <v>70</v>
      </c>
      <c t="s" s="3" r="D47">
        <v>71</v>
      </c>
      <c t="s" s="2" r="E47">
        <v>18</v>
      </c>
      <c s="2" r="F47"/>
      <c s="2" r="G47"/>
      <c s="2" r="H47"/>
      <c s="2" r="I47"/>
      <c s="2" r="J47"/>
      <c s="2" r="K47"/>
      <c s="2" r="L47"/>
      <c s="2" r="M47"/>
      <c s="2" r="N47"/>
      <c s="2" r="O47"/>
      <c s="2" r="P47"/>
      <c s="2" r="Q47"/>
      <c s="2" r="R47"/>
      <c s="2" r="S47"/>
      <c s="2" r="T47"/>
      <c s="2" r="U47"/>
      <c s="2" r="V47"/>
    </row>
    <row r="48">
      <c s="3" r="A48"/>
      <c t="s" s="2" r="B48">
        <v>72</v>
      </c>
      <c t="s" s="2" r="C48">
        <v>72</v>
      </c>
      <c t="s" s="3" r="D48">
        <v>6</v>
      </c>
      <c t="s" s="2" r="E48">
        <v>55</v>
      </c>
      <c s="2" r="F48"/>
      <c s="2" r="G48"/>
      <c s="2" r="H48"/>
      <c s="2" r="I48"/>
      <c s="2" r="J48"/>
      <c s="2" r="K48"/>
      <c s="2" r="L48"/>
      <c s="2" r="M48"/>
      <c s="2" r="N48"/>
      <c s="2" r="O48"/>
      <c s="2" r="P48"/>
      <c s="2" r="Q48"/>
      <c s="2" r="R48"/>
      <c s="2" r="S48"/>
      <c s="2" r="T48"/>
      <c s="2" r="U48"/>
      <c s="2" r="V48"/>
    </row>
    <row r="49">
      <c s="3" r="A49"/>
      <c t="s" s="2" r="B49">
        <v>73</v>
      </c>
      <c t="s" s="2" r="C49">
        <v>73</v>
      </c>
      <c t="s" s="3" r="D49">
        <v>6</v>
      </c>
      <c t="s" s="2" r="E49">
        <v>74</v>
      </c>
      <c s="2" r="F49"/>
      <c s="2" r="G49"/>
      <c s="2" r="H49"/>
      <c s="2" r="I49"/>
      <c s="2" r="J49"/>
      <c s="2" r="K49"/>
      <c s="2" r="L49"/>
      <c s="2" r="M49"/>
      <c s="2" r="N49"/>
      <c s="2" r="O49"/>
      <c s="2" r="P49"/>
      <c s="2" r="Q49"/>
      <c s="2" r="R49"/>
      <c s="2" r="S49"/>
      <c s="2" r="T49"/>
      <c s="2" r="U49"/>
      <c s="2" r="V49"/>
    </row>
    <row r="50">
      <c s="3" r="A50"/>
      <c t="s" s="2" r="B50">
        <v>75</v>
      </c>
      <c t="s" s="2" r="C50">
        <v>75</v>
      </c>
      <c t="s" s="3" r="D50">
        <v>6</v>
      </c>
      <c t="s" s="2" r="E50">
        <v>74</v>
      </c>
      <c s="2" r="F50"/>
      <c s="2" r="G50"/>
      <c s="2" r="H50"/>
      <c s="2" r="I50"/>
      <c s="2" r="J50"/>
      <c s="2" r="K50"/>
      <c s="2" r="L50"/>
      <c s="2" r="M50"/>
      <c s="2" r="N50"/>
      <c s="2" r="O50"/>
      <c s="2" r="P50"/>
      <c s="2" r="Q50"/>
      <c s="2" r="R50"/>
      <c s="2" r="S50"/>
      <c s="2" r="T50"/>
      <c s="2" r="U50"/>
      <c s="2" r="V50"/>
    </row>
    <row r="51">
      <c s="3" r="A51"/>
      <c t="s" s="2" r="B51">
        <v>76</v>
      </c>
      <c t="s" s="2" r="C51">
        <v>76</v>
      </c>
      <c t="s" s="3" r="D51">
        <v>6</v>
      </c>
      <c t="s" s="2" r="E51">
        <v>74</v>
      </c>
      <c s="2" r="F51"/>
      <c s="2" r="G51"/>
      <c s="2" r="H51"/>
      <c s="2" r="I51"/>
      <c s="2" r="J51"/>
      <c s="2" r="K51"/>
      <c s="2" r="L51"/>
      <c s="2" r="M51"/>
      <c s="2" r="N51"/>
      <c s="2" r="O51"/>
      <c s="2" r="P51"/>
      <c s="2" r="Q51"/>
      <c s="2" r="R51"/>
      <c s="2" r="S51"/>
      <c s="2" r="T51"/>
      <c s="2" r="U51"/>
      <c s="2" r="V51"/>
    </row>
    <row r="52">
      <c s="3" r="A52"/>
      <c t="s" s="2" r="B52">
        <v>77</v>
      </c>
      <c t="s" s="2" r="C52">
        <v>77</v>
      </c>
      <c t="s" s="3" r="D52">
        <v>6</v>
      </c>
      <c t="s" s="2" r="E52">
        <v>74</v>
      </c>
      <c s="2" r="F52"/>
      <c s="2" r="G52"/>
      <c s="2" r="H52"/>
      <c s="2" r="I52"/>
      <c s="2" r="J52"/>
      <c s="2" r="K52"/>
      <c s="2" r="L52"/>
      <c s="2" r="M52"/>
      <c s="2" r="N52"/>
      <c s="2" r="O52"/>
      <c s="2" r="P52"/>
      <c s="2" r="Q52"/>
      <c s="2" r="R52"/>
      <c s="2" r="S52"/>
      <c s="2" r="T52"/>
      <c s="2" r="U52"/>
      <c s="2" r="V52"/>
    </row>
    <row r="53">
      <c s="3" r="A53"/>
      <c t="s" s="2" r="B53">
        <v>78</v>
      </c>
      <c t="s" s="2" r="C53">
        <v>78</v>
      </c>
      <c t="s" s="3" r="D53">
        <v>6</v>
      </c>
      <c t="s" s="2" r="E53">
        <v>74</v>
      </c>
      <c s="2" r="F53"/>
      <c s="2" r="G53"/>
      <c s="2" r="H53"/>
      <c s="2" r="I53"/>
      <c s="2" r="J53"/>
      <c s="2" r="K53"/>
      <c s="2" r="L53"/>
      <c s="2" r="M53"/>
      <c s="2" r="N53"/>
      <c s="2" r="O53"/>
      <c s="2" r="P53"/>
      <c s="2" r="Q53"/>
      <c s="2" r="R53"/>
      <c s="2" r="S53"/>
      <c s="2" r="T53"/>
      <c s="2" r="U53"/>
      <c s="2" r="V53"/>
    </row>
    <row r="54">
      <c s="3" r="A54"/>
      <c t="s" s="2" r="B54">
        <v>79</v>
      </c>
      <c t="s" s="2" r="C54">
        <v>79</v>
      </c>
      <c t="s" s="3" r="D54">
        <v>6</v>
      </c>
      <c t="s" s="2" r="E54">
        <v>74</v>
      </c>
      <c s="2" r="F54"/>
      <c s="2" r="G54"/>
      <c s="2" r="H54"/>
      <c s="2" r="I54"/>
      <c s="2" r="J54"/>
      <c s="2" r="K54"/>
      <c s="2" r="L54"/>
      <c s="2" r="M54"/>
      <c s="2" r="N54"/>
      <c s="2" r="O54"/>
      <c s="2" r="P54"/>
      <c s="2" r="Q54"/>
      <c s="2" r="R54"/>
      <c s="2" r="S54"/>
      <c s="2" r="T54"/>
      <c s="2" r="U54"/>
      <c s="2" r="V54"/>
    </row>
    <row r="55">
      <c s="3" r="A55"/>
      <c t="s" s="2" r="B55">
        <v>80</v>
      </c>
      <c t="s" s="2" r="C55">
        <v>80</v>
      </c>
      <c t="s" s="3" r="D55">
        <v>6</v>
      </c>
      <c t="s" s="2" r="E55">
        <v>74</v>
      </c>
      <c s="2" r="F55"/>
      <c s="2" r="G55"/>
      <c s="2" r="H55"/>
      <c s="2" r="I55"/>
      <c s="2" r="J55"/>
      <c s="2" r="K55"/>
      <c s="2" r="L55"/>
      <c s="2" r="M55"/>
      <c s="2" r="N55"/>
      <c s="2" r="O55"/>
      <c s="2" r="P55"/>
      <c s="2" r="Q55"/>
      <c s="2" r="R55"/>
      <c s="2" r="S55"/>
      <c s="2" r="T55"/>
      <c s="2" r="U55"/>
      <c s="2" r="V55"/>
    </row>
    <row r="56">
      <c s="3" r="A56"/>
      <c t="str" s="2" r="B56">
        <f>HYPERLINK("http://speciesBinomialWithMorphospecies__@VegCore__@vegpath.org", "speciesBinomialWithMorphospecies__@VegCore__@vegpath.org")</f>
        <v>speciesBinomialWithMorphospecies__@VegCore__@vegpath.org</v>
      </c>
      <c t="str" s="2" r="C56">
        <f>HYPERLINK("http://speciesBinomialWithMorphospecies__@VegCore__@vegpath.org", "speciesBinomialWithMorphospecies__@VegCore__@vegpath.org")</f>
        <v>speciesBinomialWithMorphospecies__@VegCore__@vegpath.org</v>
      </c>
      <c t="s" s="3" r="D56">
        <v>6</v>
      </c>
      <c t="s" s="2" r="E56">
        <v>81</v>
      </c>
      <c s="2" r="F56"/>
      <c s="2" r="G56"/>
      <c s="2" r="H56"/>
      <c s="2" r="I56"/>
      <c s="2" r="J56"/>
      <c s="2" r="K56"/>
      <c s="2" r="L56"/>
      <c s="2" r="M56"/>
      <c s="2" r="N56"/>
      <c s="2" r="O56"/>
      <c s="2" r="P56"/>
      <c s="2" r="Q56"/>
      <c s="2" r="R56"/>
      <c s="2" r="S56"/>
      <c s="2" r="T56"/>
      <c s="2" r="U56"/>
      <c s="2" r="V56"/>
    </row>
    <row r="57">
      <c s="3" r="A57"/>
      <c t="s" s="2" r="B57">
        <v>82</v>
      </c>
      <c t="s" s="2" r="C57">
        <v>82</v>
      </c>
      <c t="s" s="3" r="D57">
        <v>83</v>
      </c>
      <c t="s" s="2" r="E57">
        <v>84</v>
      </c>
      <c s="2" r="F57"/>
      <c s="2" r="G57"/>
      <c s="2" r="H57"/>
      <c s="2" r="I57"/>
      <c s="2" r="J57"/>
      <c s="2" r="K57"/>
      <c s="2" r="L57"/>
      <c s="2" r="M57"/>
      <c s="2" r="N57"/>
      <c s="2" r="O57"/>
      <c s="2" r="P57"/>
      <c s="2" r="Q57"/>
      <c s="2" r="R57"/>
      <c s="2" r="S57"/>
      <c s="2" r="T57"/>
      <c s="2" r="U57"/>
      <c s="2" r="V57"/>
    </row>
    <row r="58">
      <c s="3" r="A58"/>
      <c t="str" s="2" r="B58">
        <f>HYPERLINK("http://reproductiveCondition__@DwC__@vegpath.org", "reproductiveCondition__@DwC__@vegpath.org")</f>
        <v>reproductiveCondition__@DwC__@vegpath.org</v>
      </c>
      <c t="str" s="2" r="C58">
        <f>HYPERLINK("http://reproductiveCondition__@DwC__@vegpath.org", "reproductiveCondition__@DwC__@vegpath.org")</f>
        <v>reproductiveCondition__@DwC__@vegpath.org</v>
      </c>
      <c t="s" s="3" r="D58">
        <v>6</v>
      </c>
      <c t="s" s="2" r="E58">
        <v>85</v>
      </c>
      <c s="2" r="F58"/>
      <c s="2" r="G58"/>
      <c s="2" r="H58"/>
      <c s="2" r="I58"/>
      <c s="2" r="J58"/>
      <c s="2" r="K58"/>
      <c s="2" r="L58"/>
      <c s="2" r="M58"/>
      <c s="2" r="N58"/>
      <c s="2" r="O58"/>
      <c s="2" r="P58"/>
      <c s="2" r="Q58"/>
      <c s="2" r="R58"/>
      <c s="2" r="S58"/>
      <c s="2" r="T58"/>
      <c s="2" r="U58"/>
      <c s="2" r="V58"/>
    </row>
    <row r="59">
      <c s="3" r="A59"/>
      <c t="s" s="2" r="B59">
        <v>86</v>
      </c>
      <c t="s" s="2" r="C59">
        <v>86</v>
      </c>
      <c t="s" s="3" r="D59">
        <v>21</v>
      </c>
      <c t="s" s="2" r="E59">
        <v>18</v>
      </c>
      <c s="2" r="F59"/>
      <c s="2" r="G59"/>
      <c s="2" r="H59"/>
      <c s="2" r="I59"/>
      <c s="2" r="J59"/>
      <c s="2" r="K59"/>
      <c s="2" r="L59"/>
      <c s="2" r="M59"/>
      <c s="2" r="N59"/>
      <c s="2" r="O59"/>
      <c s="2" r="P59"/>
      <c s="2" r="Q59"/>
      <c s="2" r="R59"/>
      <c s="2" r="S59"/>
      <c s="2" r="T59"/>
      <c s="2" r="U59"/>
      <c s="2" r="V59"/>
    </row>
    <row r="60">
      <c s="3" r="A60"/>
      <c t="s" s="2" r="B60">
        <v>87</v>
      </c>
      <c t="s" s="2" r="C60">
        <v>87</v>
      </c>
      <c t="s" s="3" r="D60">
        <v>21</v>
      </c>
      <c t="s" s="2" r="E60">
        <v>39</v>
      </c>
      <c s="2" r="F60"/>
      <c s="2" r="G60"/>
      <c s="2" r="H60"/>
      <c s="2" r="I60"/>
      <c s="2" r="J60"/>
      <c s="2" r="K60"/>
      <c s="2" r="L60"/>
      <c s="2" r="M60"/>
      <c s="2" r="N60"/>
      <c s="2" r="O60"/>
      <c s="2" r="P60"/>
      <c s="2" r="Q60"/>
      <c s="2" r="R60"/>
      <c s="2" r="S60"/>
      <c s="2" r="T60"/>
      <c s="2" r="U60"/>
      <c s="2" r="V60"/>
    </row>
    <row r="61">
      <c s="3" r="A61"/>
      <c t="s" s="2" r="B61">
        <v>88</v>
      </c>
      <c t="s" s="2" r="C61">
        <v>88</v>
      </c>
      <c t="s" s="3" r="D61">
        <v>6</v>
      </c>
      <c t="s" s="2" r="E61">
        <v>18</v>
      </c>
      <c s="2" r="F61"/>
      <c s="2" r="G61"/>
      <c s="2" r="H61"/>
      <c s="2" r="I61"/>
      <c s="2" r="J61"/>
      <c s="2" r="K61"/>
      <c s="2" r="L61"/>
      <c s="2" r="M61"/>
      <c s="2" r="N61"/>
      <c s="2" r="O61"/>
      <c s="2" r="P61"/>
      <c s="2" r="Q61"/>
      <c s="2" r="R61"/>
      <c s="2" r="S61"/>
      <c s="2" r="T61"/>
      <c s="2" r="U61"/>
      <c s="2" r="V61"/>
    </row>
    <row r="62">
      <c s="3" r="A62"/>
      <c t="str" s="2" r="B62">
        <f>HYPERLINK("http://occurrenceRemarks__@DwC__@vegpath.org", "occurrenceRemarks__@DwC__@vegpath.org")</f>
        <v>occurrenceRemarks__@DwC__@vegpath.org</v>
      </c>
      <c t="str" s="2" r="C62">
        <f>HYPERLINK("http://occurrenceRemarks__@DwC__@vegpath.org", "occurrenceRemarks__@DwC__@vegpath.org")</f>
        <v>occurrenceRemarks__@DwC__@vegpath.org</v>
      </c>
      <c t="s" s="3" r="D62">
        <v>6</v>
      </c>
      <c t="s" s="2" r="E62">
        <v>89</v>
      </c>
      <c s="2" r="F62"/>
      <c s="2" r="G62"/>
      <c s="2" r="H62"/>
      <c s="2" r="I62"/>
      <c s="2" r="J62"/>
      <c s="2" r="K62"/>
      <c s="2" r="L62"/>
      <c s="2" r="M62"/>
      <c s="2" r="N62"/>
      <c s="2" r="O62"/>
      <c s="2" r="P62"/>
      <c s="2" r="Q62"/>
      <c s="2" r="R62"/>
      <c s="2" r="S62"/>
      <c s="2" r="T62"/>
      <c s="2" r="U62"/>
      <c s="2" r="V62"/>
    </row>
    <row r="63">
      <c s="3" r="A63"/>
      <c t="str" s="2" r="B63">
        <f>HYPERLINK("http://coverPercent__@VegX__.attribute.ordinal@vegpath.org", "coverPercent__@VegX__.attribute.ordinal@vegpath.org")</f>
        <v>coverPercent__@VegX__.attribute.ordinal@vegpath.org</v>
      </c>
      <c t="str" s="2" r="C63">
        <f>HYPERLINK("http://coverPercent__@VegX__.attribute.ordinal@vegpath.org", "coverPercent__@VegX__.attribute.ordinal@vegpath.org")</f>
        <v>coverPercent__@VegX__.attribute.ordinal@vegpath.org</v>
      </c>
      <c t="s" s="3" r="D63">
        <v>12</v>
      </c>
      <c t="s" s="2" r="E63">
        <v>90</v>
      </c>
      <c s="2" r="F63"/>
      <c s="2" r="G63"/>
      <c s="2" r="H63"/>
      <c s="2" r="I63"/>
      <c s="2" r="J63"/>
      <c s="2" r="K63"/>
      <c s="2" r="L63"/>
      <c s="2" r="M63"/>
      <c s="2" r="N63"/>
      <c s="2" r="O63"/>
      <c s="2" r="P63"/>
      <c s="2" r="Q63"/>
      <c s="2" r="R63"/>
      <c s="2" r="S63"/>
      <c s="2" r="T63"/>
      <c s="2" r="U63"/>
      <c s="2" r="V63"/>
    </row>
    <row r="64">
      <c s="3" r="A64"/>
      <c t="s" s="2" r="B64">
        <v>91</v>
      </c>
      <c t="s" s="2" r="C64">
        <v>91</v>
      </c>
      <c t="s" s="3" r="D64">
        <v>12</v>
      </c>
      <c t="s" s="2" r="E64">
        <v>84</v>
      </c>
      <c s="2" r="F64"/>
      <c s="2" r="G64"/>
      <c s="2" r="H64"/>
      <c s="2" r="I64"/>
      <c s="2" r="J64"/>
      <c s="2" r="K64"/>
      <c s="2" r="L64"/>
      <c s="2" r="M64"/>
      <c s="2" r="N64"/>
      <c s="2" r="O64"/>
      <c s="2" r="P64"/>
      <c s="2" r="Q64"/>
      <c s="2" r="R64"/>
      <c s="2" r="S64"/>
      <c s="2" r="T64"/>
      <c s="2" r="U64"/>
      <c s="2" r="V64"/>
    </row>
    <row r="65">
      <c s="3" r="A65"/>
      <c t="s" s="2" r="B65">
        <v>92</v>
      </c>
      <c t="s" s="2" r="C65">
        <v>92</v>
      </c>
      <c t="s" s="3" r="D65">
        <v>12</v>
      </c>
      <c t="s" s="2" r="E65">
        <v>43</v>
      </c>
      <c s="2" r="F65"/>
      <c s="2" r="G65"/>
      <c s="2" r="H65"/>
      <c s="2" r="I65"/>
      <c s="2" r="J65"/>
      <c s="2" r="K65"/>
      <c s="2" r="L65"/>
      <c s="2" r="M65"/>
      <c s="2" r="N65"/>
      <c s="2" r="O65"/>
      <c s="2" r="P65"/>
      <c s="2" r="Q65"/>
      <c s="2" r="R65"/>
      <c s="2" r="S65"/>
      <c s="2" r="T65"/>
      <c s="2" r="U65"/>
      <c s="2" r="V65"/>
    </row>
    <row r="66">
      <c s="3" r="A66"/>
      <c t="s" s="2" r="B66">
        <v>93</v>
      </c>
      <c t="s" s="2" r="C66">
        <v>93</v>
      </c>
      <c t="s" s="3" r="D66">
        <v>6</v>
      </c>
      <c t="s" s="2" r="E66">
        <v>49</v>
      </c>
      <c s="2" r="F66"/>
      <c s="2" r="G66"/>
      <c s="2" r="H66"/>
      <c s="2" r="I66"/>
      <c s="2" r="J66"/>
      <c s="2" r="K66"/>
      <c s="2" r="L66"/>
      <c s="2" r="M66"/>
      <c s="2" r="N66"/>
      <c s="2" r="O66"/>
      <c s="2" r="P66"/>
      <c s="2" r="Q66"/>
      <c s="2" r="R66"/>
      <c s="2" r="S66"/>
      <c s="2" r="T66"/>
      <c s="2" r="U66"/>
      <c s="2" r="V66"/>
    </row>
    <row r="67">
      <c s="3" r="A67"/>
      <c t="s" s="2" r="B67">
        <v>94</v>
      </c>
      <c t="s" s="2" r="C67">
        <v>94</v>
      </c>
      <c t="s" s="3" r="D67">
        <v>12</v>
      </c>
      <c t="s" s="2" r="E67">
        <v>43</v>
      </c>
      <c s="2" r="F67"/>
      <c s="2" r="G67"/>
      <c s="2" r="H67"/>
      <c s="2" r="I67"/>
      <c s="2" r="J67"/>
      <c s="2" r="K67"/>
      <c s="2" r="L67"/>
      <c s="2" r="M67"/>
      <c s="2" r="N67"/>
      <c s="2" r="O67"/>
      <c s="2" r="P67"/>
      <c s="2" r="Q67"/>
      <c s="2" r="R67"/>
      <c s="2" r="S67"/>
      <c s="2" r="T67"/>
      <c s="2" r="U67"/>
      <c s="2" r="V67"/>
    </row>
    <row r="68">
      <c s="3" r="A68"/>
      <c t="s" s="2" r="B68">
        <v>95</v>
      </c>
      <c t="s" s="2" r="C68">
        <v>95</v>
      </c>
      <c t="s" s="3" r="D68">
        <v>12</v>
      </c>
      <c t="s" s="2" r="E68">
        <v>43</v>
      </c>
      <c s="2" r="F68"/>
      <c s="2" r="G68"/>
      <c s="2" r="H68"/>
      <c s="2" r="I68"/>
      <c s="2" r="J68"/>
      <c s="2" r="K68"/>
      <c s="2" r="L68"/>
      <c s="2" r="M68"/>
      <c s="2" r="N68"/>
      <c s="2" r="O68"/>
      <c s="2" r="P68"/>
      <c s="2" r="Q68"/>
      <c s="2" r="R68"/>
      <c s="2" r="S68"/>
      <c s="2" r="T68"/>
      <c s="2" r="U68"/>
      <c s="2" r="V68"/>
    </row>
    <row r="69">
      <c s="3" r="A69"/>
      <c t="s" s="2" r="B69">
        <v>96</v>
      </c>
      <c t="s" s="2" r="C69">
        <v>96</v>
      </c>
      <c t="s" s="3" r="D69">
        <v>6</v>
      </c>
      <c t="s" s="2" r="E69">
        <v>49</v>
      </c>
      <c s="2" r="F69"/>
      <c s="2" r="G69"/>
      <c s="2" r="H69"/>
      <c s="2" r="I69"/>
      <c s="2" r="J69"/>
      <c s="2" r="K69"/>
      <c s="2" r="L69"/>
      <c s="2" r="M69"/>
      <c s="2" r="N69"/>
      <c s="2" r="O69"/>
      <c s="2" r="P69"/>
      <c s="2" r="Q69"/>
      <c s="2" r="R69"/>
      <c s="2" r="S69"/>
      <c s="2" r="T69"/>
      <c s="2" r="U69"/>
      <c s="2" r="V69"/>
    </row>
    <row r="70">
      <c s="3" r="A70"/>
      <c t="s" s="2" r="B70">
        <v>97</v>
      </c>
      <c t="s" s="2" r="C70">
        <v>97</v>
      </c>
      <c t="s" s="3" r="D70">
        <v>6</v>
      </c>
      <c t="s" s="2" r="E70">
        <v>28</v>
      </c>
      <c s="2" r="F70"/>
      <c s="2" r="G70"/>
      <c s="2" r="H70"/>
      <c s="2" r="I70"/>
      <c s="2" r="J70"/>
      <c s="2" r="K70"/>
      <c s="2" r="L70"/>
      <c s="2" r="M70"/>
      <c s="2" r="N70"/>
      <c s="2" r="O70"/>
      <c s="2" r="P70"/>
      <c s="2" r="Q70"/>
      <c s="2" r="R70"/>
      <c s="2" r="S70"/>
      <c s="2" r="T70"/>
      <c s="2" r="U70"/>
      <c s="2" r="V70"/>
    </row>
    <row r="71">
      <c s="3" r="A71"/>
      <c t="s" s="2" r="B71">
        <v>98</v>
      </c>
      <c t="s" s="2" r="C71">
        <v>98</v>
      </c>
      <c t="s" s="3" r="D71">
        <v>6</v>
      </c>
      <c t="s" s="2" r="E71">
        <v>49</v>
      </c>
      <c s="2" r="F71"/>
      <c s="2" r="G71"/>
      <c s="2" r="H71"/>
      <c s="2" r="I71"/>
      <c s="2" r="J71"/>
      <c s="2" r="K71"/>
      <c s="2" r="L71"/>
      <c s="2" r="M71"/>
      <c s="2" r="N71"/>
      <c s="2" r="O71"/>
      <c s="2" r="P71"/>
      <c s="2" r="Q71"/>
      <c s="2" r="R71"/>
      <c s="2" r="S71"/>
      <c s="2" r="T71"/>
      <c s="2" r="U71"/>
      <c s="2" r="V71"/>
    </row>
    <row r="72">
      <c s="3" r="A72"/>
      <c t="s" s="2" r="B72">
        <v>99</v>
      </c>
      <c t="s" s="2" r="C72">
        <v>99</v>
      </c>
      <c t="s" s="3" r="D72">
        <v>6</v>
      </c>
      <c t="s" s="2" r="E72">
        <v>49</v>
      </c>
      <c s="2" r="F72"/>
      <c s="2" r="G72"/>
      <c s="2" r="H72"/>
      <c s="2" r="I72"/>
      <c s="2" r="J72"/>
      <c s="2" r="K72"/>
      <c s="2" r="L72"/>
      <c s="2" r="M72"/>
      <c s="2" r="N72"/>
      <c s="2" r="O72"/>
      <c s="2" r="P72"/>
      <c s="2" r="Q72"/>
      <c s="2" r="R72"/>
      <c s="2" r="S72"/>
      <c s="2" r="T72"/>
      <c s="2" r="U72"/>
      <c s="2" r="V72"/>
    </row>
    <row r="73">
      <c s="3" r="A73"/>
      <c t="s" s="2" r="B73">
        <v>100</v>
      </c>
      <c t="s" s="2" r="C73">
        <v>100</v>
      </c>
      <c t="s" s="3" r="D73">
        <v>6</v>
      </c>
      <c t="s" s="2" r="E73">
        <v>84</v>
      </c>
      <c s="2" r="F73"/>
      <c s="2" r="G73"/>
      <c s="2" r="H73"/>
      <c s="2" r="I73"/>
      <c s="2" r="J73"/>
      <c s="2" r="K73"/>
      <c s="2" r="L73"/>
      <c s="2" r="M73"/>
      <c s="2" r="N73"/>
      <c s="2" r="O73"/>
      <c s="2" r="P73"/>
      <c s="2" r="Q73"/>
      <c s="2" r="R73"/>
      <c s="2" r="S73"/>
      <c s="2" r="T73"/>
      <c s="2" r="U73"/>
      <c s="2" r="V73"/>
    </row>
    <row r="74">
      <c s="3" r="A74"/>
      <c t="str" s="2" r="B74">
        <f>HYPERLINK("http://individualCount__@DwC__@vegpath.org", "individualCount__@DwC__@vegpath.org")</f>
        <v>individualCount__@DwC__@vegpath.org</v>
      </c>
      <c t="str" s="2" r="C74">
        <f>HYPERLINK("http://individualCount__@DwC__@vegpath.org", "individualCount__@DwC__@vegpath.org")</f>
        <v>individualCount__@DwC__@vegpath.org</v>
      </c>
      <c t="s" s="3" r="D74">
        <v>21</v>
      </c>
      <c t="s" s="2" r="E74">
        <v>101</v>
      </c>
      <c s="2" r="F74"/>
      <c s="2" r="G74"/>
      <c s="2" r="H74"/>
      <c s="2" r="I74"/>
      <c s="2" r="J74"/>
      <c s="2" r="K74"/>
      <c s="2" r="L74"/>
      <c s="2" r="M74"/>
      <c s="2" r="N74"/>
      <c s="2" r="O74"/>
      <c s="2" r="P74"/>
      <c s="2" r="Q74"/>
      <c s="2" r="R74"/>
      <c s="2" r="S74"/>
      <c s="2" r="T74"/>
      <c s="2" r="U74"/>
      <c s="2" r="V74"/>
    </row>
    <row r="75">
      <c s="3" r="A75"/>
      <c t="str" s="2" r="B75">
        <f>HYPERLINK("http://stemCode__@VegBank__.stemlocation@vegpath.org", "stemCode__@VegBank__.stemlocation@vegpath.org")</f>
        <v>stemCode__@VegBank__.stemlocation@vegpath.org</v>
      </c>
      <c t="str" s="2" r="C75">
        <f>HYPERLINK("http://stemCode__@VegBank__.stemlocation@vegpath.org", "stemCode__@VegBank__.stemlocation@vegpath.org")</f>
        <v>stemCode__@VegBank__.stemlocation@vegpath.org</v>
      </c>
      <c t="s" s="3" r="D75">
        <v>6</v>
      </c>
      <c t="s" s="2" r="E75">
        <v>102</v>
      </c>
      <c s="2" r="F75"/>
      <c s="2" r="G75"/>
      <c s="2" r="H75"/>
      <c s="2" r="I75"/>
      <c s="2" r="J75"/>
      <c s="2" r="K75"/>
      <c s="2" r="L75"/>
      <c s="2" r="M75"/>
      <c s="2" r="N75"/>
      <c s="2" r="O75"/>
      <c s="2" r="P75"/>
      <c s="2" r="Q75"/>
      <c s="2" r="R75"/>
      <c s="2" r="S75"/>
      <c s="2" r="T75"/>
      <c s="2" r="U75"/>
      <c s="2" r="V75"/>
    </row>
    <row r="76">
      <c s="3" r="A76"/>
      <c s="2" r="B76"/>
      <c s="2" r="C76"/>
      <c s="3" r="D76"/>
      <c s="2" r="E76"/>
      <c s="2" r="F76"/>
      <c s="2" r="G76"/>
      <c s="2" r="H76"/>
      <c s="2" r="I76"/>
      <c s="2" r="J76"/>
      <c s="2" r="K76"/>
      <c s="2" r="L76"/>
      <c s="2" r="M76"/>
      <c s="2" r="N76"/>
      <c s="2" r="O76"/>
      <c s="2" r="P76"/>
      <c s="2" r="Q76"/>
      <c s="2" r="R76"/>
      <c s="2" r="S76"/>
      <c s="2" r="T76"/>
      <c s="2" r="U76"/>
      <c s="2" r="V76"/>
    </row>
    <row r="77">
      <c s="3" r="A77"/>
      <c s="2" r="B77"/>
      <c s="2" r="C77"/>
      <c s="3" r="D77"/>
      <c s="2" r="E77"/>
      <c s="2" r="F77"/>
      <c s="2" r="G77"/>
      <c s="2" r="H77"/>
      <c s="2" r="I77"/>
      <c s="2" r="J77"/>
      <c s="2" r="K77"/>
      <c s="2" r="L77"/>
      <c s="2" r="M77"/>
      <c s="2" r="N77"/>
      <c s="2" r="O77"/>
      <c s="2" r="P77"/>
      <c s="2" r="Q77"/>
      <c s="2" r="R77"/>
      <c s="2" r="S77"/>
      <c s="2" r="T77"/>
      <c s="2" r="U77"/>
      <c s="2" r="V77"/>
    </row>
    <row r="78">
      <c s="3" r="A78"/>
      <c s="2" r="B78"/>
      <c s="2" r="C78"/>
      <c s="3" r="D78"/>
      <c s="2" r="E78"/>
      <c s="2" r="F78"/>
      <c s="2" r="G78"/>
      <c s="2" r="H78"/>
      <c s="2" r="I78"/>
      <c s="2" r="J78"/>
      <c s="2" r="K78"/>
      <c s="2" r="L78"/>
      <c s="2" r="M78"/>
      <c s="2" r="N78"/>
      <c s="2" r="O78"/>
      <c s="2" r="P78"/>
      <c s="2" r="Q78"/>
      <c s="2" r="R78"/>
      <c s="2" r="S78"/>
      <c s="2" r="T78"/>
      <c s="2" r="U78"/>
      <c s="2" r="V78"/>
    </row>
    <row r="79">
      <c s="3" r="A79"/>
      <c s="2" r="B79"/>
      <c s="2" r="C79"/>
      <c s="3" r="D79"/>
      <c s="2" r="E79"/>
      <c s="2" r="F79"/>
      <c s="2" r="G79"/>
      <c s="2" r="H79"/>
      <c s="2" r="I79"/>
      <c s="2" r="J79"/>
      <c s="2" r="K79"/>
      <c s="2" r="L79"/>
      <c s="2" r="M79"/>
      <c s="2" r="N79"/>
      <c s="2" r="O79"/>
      <c s="2" r="P79"/>
      <c s="2" r="Q79"/>
      <c s="2" r="R79"/>
      <c s="2" r="S79"/>
      <c s="2" r="T79"/>
      <c s="2" r="U79"/>
      <c s="2" r="V79"/>
    </row>
    <row r="80">
      <c s="3" r="A80"/>
      <c s="2" r="B80"/>
      <c s="2" r="C80"/>
      <c s="3" r="D80"/>
      <c s="2" r="E80"/>
      <c s="2" r="F80"/>
      <c s="2" r="G80"/>
      <c s="2" r="H80"/>
      <c s="2" r="I80"/>
      <c s="2" r="J80"/>
      <c s="2" r="K80"/>
      <c s="2" r="L80"/>
      <c s="2" r="M80"/>
      <c s="2" r="N80"/>
      <c s="2" r="O80"/>
      <c s="2" r="P80"/>
      <c s="2" r="Q80"/>
      <c s="2" r="R80"/>
      <c s="2" r="S80"/>
      <c s="2" r="T80"/>
      <c s="2" r="U80"/>
      <c s="2" r="V80"/>
    </row>
    <row r="81">
      <c s="3" r="A81"/>
      <c s="2" r="B81"/>
      <c s="2" r="C81"/>
      <c s="3" r="D81"/>
      <c s="2" r="E81"/>
      <c s="2" r="F81"/>
      <c s="2" r="G81"/>
      <c s="2" r="H81"/>
      <c s="2" r="I81"/>
      <c s="2" r="J81"/>
      <c s="2" r="K81"/>
      <c s="2" r="L81"/>
      <c s="2" r="M81"/>
      <c s="2" r="N81"/>
      <c s="2" r="O81"/>
      <c s="2" r="P81"/>
      <c s="2" r="Q81"/>
      <c s="2" r="R81"/>
      <c s="2" r="S81"/>
      <c s="2" r="T81"/>
      <c s="2" r="U81"/>
      <c s="2" r="V81"/>
    </row>
    <row r="82">
      <c s="3" r="A82"/>
      <c s="2" r="B82"/>
      <c s="2" r="C82"/>
      <c s="3" r="D82"/>
      <c s="2" r="E82"/>
      <c s="2" r="F82"/>
      <c s="2" r="G82"/>
      <c s="2" r="H82"/>
      <c s="2" r="I82"/>
      <c s="2" r="J82"/>
      <c s="2" r="K82"/>
      <c s="2" r="L82"/>
      <c s="2" r="M82"/>
      <c s="2" r="N82"/>
      <c s="2" r="O82"/>
      <c s="2" r="P82"/>
      <c s="2" r="Q82"/>
      <c s="2" r="R82"/>
      <c s="2" r="S82"/>
      <c s="2" r="T82"/>
      <c s="2" r="U82"/>
      <c s="2" r="V82"/>
    </row>
    <row r="83">
      <c s="3" r="A83"/>
      <c s="2" r="B83"/>
      <c s="2" r="C83"/>
      <c s="3" r="D83"/>
      <c s="2" r="E83"/>
      <c s="2" r="F83"/>
      <c s="2" r="G83"/>
      <c s="2" r="H83"/>
      <c s="2" r="I83"/>
      <c s="2" r="J83"/>
      <c s="2" r="K83"/>
      <c s="2" r="L83"/>
      <c s="2" r="M83"/>
      <c s="2" r="N83"/>
      <c s="2" r="O83"/>
      <c s="2" r="P83"/>
      <c s="2" r="Q83"/>
      <c s="2" r="R83"/>
      <c s="2" r="S83"/>
      <c s="2" r="T83"/>
      <c s="2" r="U83"/>
      <c s="2" r="V83"/>
    </row>
    <row r="84">
      <c s="3" r="A84"/>
      <c s="2" r="B84"/>
      <c s="2" r="C84"/>
      <c s="3" r="D84"/>
      <c s="2" r="E84"/>
      <c s="2" r="F84"/>
      <c s="2" r="G84"/>
      <c s="2" r="H84"/>
      <c s="2" r="I84"/>
      <c s="2" r="J84"/>
      <c s="2" r="K84"/>
      <c s="2" r="L84"/>
      <c s="2" r="M84"/>
      <c s="2" r="N84"/>
      <c s="2" r="O84"/>
      <c s="2" r="P84"/>
      <c s="2" r="Q84"/>
      <c s="2" r="R84"/>
      <c s="2" r="S84"/>
      <c s="2" r="T84"/>
      <c s="2" r="U84"/>
      <c s="2" r="V84"/>
    </row>
    <row r="85">
      <c s="3" r="A85"/>
      <c s="2" r="B85"/>
      <c s="2" r="C85"/>
      <c s="3" r="D85"/>
      <c s="2" r="E85"/>
      <c s="2" r="F85"/>
      <c s="2" r="G85"/>
      <c s="2" r="H85"/>
      <c s="2" r="I85"/>
      <c s="2" r="J85"/>
      <c s="2" r="K85"/>
      <c s="2" r="L85"/>
      <c s="2" r="M85"/>
      <c s="2" r="N85"/>
      <c s="2" r="O85"/>
      <c s="2" r="P85"/>
      <c s="2" r="Q85"/>
      <c s="2" r="R85"/>
      <c s="2" r="S85"/>
      <c s="2" r="T85"/>
      <c s="2" r="U85"/>
      <c s="2" r="V85"/>
    </row>
    <row r="86">
      <c s="3" r="A86"/>
      <c s="2" r="B86"/>
      <c s="2" r="C86"/>
      <c s="3" r="D86"/>
      <c s="2" r="E86"/>
      <c s="2" r="F86"/>
      <c s="2" r="G86"/>
      <c s="2" r="H86"/>
      <c s="2" r="I86"/>
      <c s="2" r="J86"/>
      <c s="2" r="K86"/>
      <c s="2" r="L86"/>
      <c s="2" r="M86"/>
      <c s="2" r="N86"/>
      <c s="2" r="O86"/>
      <c s="2" r="P86"/>
      <c s="2" r="Q86"/>
      <c s="2" r="R86"/>
      <c s="2" r="S86"/>
      <c s="2" r="T86"/>
      <c s="2" r="U86"/>
      <c s="2" r="V86"/>
    </row>
    <row r="87">
      <c s="3" r="A87"/>
      <c s="2" r="B87"/>
      <c s="2" r="C87"/>
      <c s="3" r="D87"/>
      <c s="2" r="E87"/>
      <c s="2" r="F87"/>
      <c s="2" r="G87"/>
      <c s="2" r="H87"/>
      <c s="2" r="I87"/>
      <c s="2" r="J87"/>
      <c s="2" r="K87"/>
      <c s="2" r="L87"/>
      <c s="2" r="M87"/>
      <c s="2" r="N87"/>
      <c s="2" r="O87"/>
      <c s="2" r="P87"/>
      <c s="2" r="Q87"/>
      <c s="2" r="R87"/>
      <c s="2" r="S87"/>
      <c s="2" r="T87"/>
      <c s="2" r="U87"/>
      <c s="2" r="V87"/>
    </row>
    <row r="88">
      <c s="3" r="A88"/>
      <c s="2" r="B88"/>
      <c s="2" r="C88"/>
      <c s="3" r="D88"/>
      <c s="2" r="E88"/>
      <c s="2" r="F88"/>
      <c s="2" r="G88"/>
      <c s="2" r="H88"/>
      <c s="2" r="I88"/>
      <c s="2" r="J88"/>
      <c s="2" r="K88"/>
      <c s="2" r="L88"/>
      <c s="2" r="M88"/>
      <c s="2" r="N88"/>
      <c s="2" r="O88"/>
      <c s="2" r="P88"/>
      <c s="2" r="Q88"/>
      <c s="2" r="R88"/>
      <c s="2" r="S88"/>
      <c s="2" r="T88"/>
      <c s="2" r="U88"/>
      <c s="2" r="V88"/>
    </row>
    <row r="89">
      <c s="3" r="A89"/>
      <c s="2" r="B89"/>
      <c s="2" r="C89"/>
      <c s="3" r="D89"/>
      <c s="2" r="E89"/>
      <c s="2" r="F89"/>
      <c s="2" r="G89"/>
      <c s="2" r="H89"/>
      <c s="2" r="I89"/>
      <c s="2" r="J89"/>
      <c s="2" r="K89"/>
      <c s="2" r="L89"/>
      <c s="2" r="M89"/>
      <c s="2" r="N89"/>
      <c s="2" r="O89"/>
      <c s="2" r="P89"/>
      <c s="2" r="Q89"/>
      <c s="2" r="R89"/>
      <c s="2" r="S89"/>
      <c s="2" r="T89"/>
      <c s="2" r="U89"/>
      <c s="2" r="V89"/>
    </row>
    <row r="90">
      <c s="3" r="A90"/>
      <c s="2" r="B90"/>
      <c s="2" r="C90"/>
      <c s="3" r="D90"/>
      <c s="2" r="E90"/>
      <c s="2" r="F90"/>
      <c s="2" r="G90"/>
      <c s="2" r="H90"/>
      <c s="2" r="I90"/>
      <c s="2" r="J90"/>
      <c s="2" r="K90"/>
      <c s="2" r="L90"/>
      <c s="2" r="M90"/>
      <c s="2" r="N90"/>
      <c s="2" r="O90"/>
      <c s="2" r="P90"/>
      <c s="2" r="Q90"/>
      <c s="2" r="R90"/>
      <c s="2" r="S90"/>
      <c s="2" r="T90"/>
      <c s="2" r="U90"/>
      <c s="2" r="V90"/>
    </row>
    <row r="91">
      <c s="3" r="A91"/>
      <c s="2" r="B91"/>
      <c s="2" r="C91"/>
      <c s="3" r="D91"/>
      <c s="2" r="E91"/>
      <c s="2" r="F91"/>
      <c s="2" r="G91"/>
      <c s="2" r="H91"/>
      <c s="2" r="I91"/>
      <c s="2" r="J91"/>
      <c s="2" r="K91"/>
      <c s="2" r="L91"/>
      <c s="2" r="M91"/>
      <c s="2" r="N91"/>
      <c s="2" r="O91"/>
      <c s="2" r="P91"/>
      <c s="2" r="Q91"/>
      <c s="2" r="R91"/>
      <c s="2" r="S91"/>
      <c s="2" r="T91"/>
      <c s="2" r="U91"/>
      <c s="2" r="V91"/>
    </row>
    <row r="92">
      <c s="3" r="A92"/>
      <c s="2" r="B92"/>
      <c s="2" r="C92"/>
      <c s="3" r="D92"/>
      <c s="2" r="E92"/>
      <c s="2" r="F92"/>
      <c s="2" r="G92"/>
      <c s="2" r="H92"/>
      <c s="2" r="I92"/>
      <c s="2" r="J92"/>
      <c s="2" r="K92"/>
      <c s="2" r="L92"/>
      <c s="2" r="M92"/>
      <c s="2" r="N92"/>
      <c s="2" r="O92"/>
      <c s="2" r="P92"/>
      <c s="2" r="Q92"/>
      <c s="2" r="R92"/>
      <c s="2" r="S92"/>
      <c s="2" r="T92"/>
      <c s="2" r="U92"/>
      <c s="2" r="V92"/>
    </row>
    <row r="93">
      <c s="3" r="A93"/>
      <c s="2" r="B93"/>
      <c s="2" r="C93"/>
      <c s="3" r="D93"/>
      <c s="2" r="E93"/>
      <c s="2" r="F93"/>
      <c s="2" r="G93"/>
      <c s="2" r="H93"/>
      <c s="2" r="I93"/>
      <c s="2" r="J93"/>
      <c s="2" r="K93"/>
      <c s="2" r="L93"/>
      <c s="2" r="M93"/>
      <c s="2" r="N93"/>
      <c s="2" r="O93"/>
      <c s="2" r="P93"/>
      <c s="2" r="Q93"/>
      <c s="2" r="R93"/>
      <c s="2" r="S93"/>
      <c s="2" r="T93"/>
      <c s="2" r="U93"/>
      <c s="2" r="V93"/>
    </row>
    <row r="94">
      <c s="3" r="A94"/>
      <c s="2" r="B94"/>
      <c s="2" r="C94"/>
      <c s="3" r="D94"/>
      <c s="2" r="E94"/>
      <c s="2" r="F94"/>
      <c s="2" r="G94"/>
      <c s="2" r="H94"/>
      <c s="2" r="I94"/>
      <c s="2" r="J94"/>
      <c s="2" r="K94"/>
      <c s="2" r="L94"/>
      <c s="2" r="M94"/>
      <c s="2" r="N94"/>
      <c s="2" r="O94"/>
      <c s="2" r="P94"/>
      <c s="2" r="Q94"/>
      <c s="2" r="R94"/>
      <c s="2" r="S94"/>
      <c s="2" r="T94"/>
      <c s="2" r="U94"/>
      <c s="2" r="V94"/>
    </row>
    <row r="95">
      <c s="3" r="A95"/>
      <c s="2" r="B95"/>
      <c s="2" r="C95"/>
      <c s="3" r="D95"/>
      <c s="2" r="E95"/>
      <c s="2" r="F95"/>
      <c s="2" r="G95"/>
      <c s="2" r="H95"/>
      <c s="2" r="I95"/>
      <c s="2" r="J95"/>
      <c s="2" r="K95"/>
      <c s="2" r="L95"/>
      <c s="2" r="M95"/>
      <c s="2" r="N95"/>
      <c s="2" r="O95"/>
      <c s="2" r="P95"/>
      <c s="2" r="Q95"/>
      <c s="2" r="R95"/>
      <c s="2" r="S95"/>
      <c s="2" r="T95"/>
      <c s="2" r="U95"/>
      <c s="2" r="V95"/>
    </row>
    <row r="96">
      <c s="3" r="A96"/>
      <c s="2" r="B96"/>
      <c s="2" r="C96"/>
      <c s="3" r="D96"/>
      <c s="2" r="E96"/>
      <c s="2" r="F96"/>
      <c s="2" r="G96"/>
      <c s="2" r="H96"/>
      <c s="2" r="I96"/>
      <c s="2" r="J96"/>
      <c s="2" r="K96"/>
      <c s="2" r="L96"/>
      <c s="2" r="M96"/>
      <c s="2" r="N96"/>
      <c s="2" r="O96"/>
      <c s="2" r="P96"/>
      <c s="2" r="Q96"/>
      <c s="2" r="R96"/>
      <c s="2" r="S96"/>
      <c s="2" r="T96"/>
      <c s="2" r="U96"/>
      <c s="2" r="V96"/>
    </row>
    <row r="97">
      <c s="3" r="A97"/>
      <c s="2" r="B97"/>
      <c s="2" r="C97"/>
      <c s="3" r="D97"/>
      <c s="2" r="E97"/>
      <c s="2" r="F97"/>
      <c s="2" r="G97"/>
      <c s="2" r="H97"/>
      <c s="2" r="I97"/>
      <c s="2" r="J97"/>
      <c s="2" r="K97"/>
      <c s="2" r="L97"/>
      <c s="2" r="M97"/>
      <c s="2" r="N97"/>
      <c s="2" r="O97"/>
      <c s="2" r="P97"/>
      <c s="2" r="Q97"/>
      <c s="2" r="R97"/>
      <c s="2" r="S97"/>
      <c s="2" r="T97"/>
      <c s="2" r="U97"/>
      <c s="2" r="V97"/>
    </row>
    <row r="98">
      <c s="3" r="A98"/>
      <c s="2" r="B98"/>
      <c s="2" r="C98"/>
      <c s="3" r="D98"/>
      <c s="2" r="E98"/>
      <c s="2" r="F98"/>
      <c s="2" r="G98"/>
      <c s="2" r="H98"/>
      <c s="2" r="I98"/>
      <c s="2" r="J98"/>
      <c s="2" r="K98"/>
      <c s="2" r="L98"/>
      <c s="2" r="M98"/>
      <c s="2" r="N98"/>
      <c s="2" r="O98"/>
      <c s="2" r="P98"/>
      <c s="2" r="Q98"/>
      <c s="2" r="R98"/>
      <c s="2" r="S98"/>
      <c s="2" r="T98"/>
      <c s="2" r="U98"/>
      <c s="2" r="V98"/>
    </row>
    <row r="99">
      <c s="3" r="A99"/>
      <c s="2" r="B99"/>
      <c s="2" r="C99"/>
      <c s="3" r="D99"/>
      <c s="2" r="E99"/>
      <c s="2" r="F99"/>
      <c s="2" r="G99"/>
      <c s="2" r="H99"/>
      <c s="2" r="I99"/>
      <c s="2" r="J99"/>
      <c s="2" r="K99"/>
      <c s="2" r="L99"/>
      <c s="2" r="M99"/>
      <c s="2" r="N99"/>
      <c s="2" r="O99"/>
      <c s="2" r="P99"/>
      <c s="2" r="Q99"/>
      <c s="2" r="R99"/>
      <c s="2" r="S99"/>
      <c s="2" r="T99"/>
      <c s="2" r="U99"/>
      <c s="2" r="V99"/>
    </row>
    <row r="100">
      <c s="3" r="A100"/>
      <c s="2" r="B100"/>
      <c s="2" r="C100"/>
      <c s="3" r="D100"/>
      <c s="2" r="E100"/>
      <c s="2" r="F100"/>
      <c s="2" r="G100"/>
      <c s="2" r="H100"/>
      <c s="2" r="I100"/>
      <c s="2" r="J100"/>
      <c s="2" r="K100"/>
      <c s="2" r="L100"/>
      <c s="2" r="M100"/>
      <c s="2" r="N100"/>
      <c s="2" r="O100"/>
      <c s="2" r="P100"/>
      <c s="2" r="Q100"/>
      <c s="2" r="R100"/>
      <c s="2" r="S100"/>
      <c s="2" r="T100"/>
      <c s="2" r="U100"/>
      <c s="2" r="V100"/>
    </row>
  </sheetData>
</worksheet>
</file>