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status" state="visible" r:id="rId3"/>
  </sheets>
  <definedNames/>
  <calcPr/>
</workbook>
</file>

<file path=xl/sharedStrings.xml><?xml version="1.0" encoding="utf-8"?>
<sst xmlns="http://schemas.openxmlformats.org/spreadsheetml/2006/main" count="324" uniqueCount="44">
  <si>
    <t>datasource</t>
  </si>
  <si>
    <t>publishable now?</t>
  </si>
  <si>
    <t>can become publishable?</t>
  </si>
  <si>
    <t>public</t>
  </si>
  <si>
    <t>intermediate</t>
  </si>
  <si>
    <t>private</t>
  </si>
  <si>
    <t>conditions?</t>
  </si>
  <si>
    <t>occurrences</t>
  </si>
  <si>
    <t>24 of 25</t>
  </si>
  <si>
    <t>25 of 30</t>
  </si>
  <si>
    <t>1 still needs custom processing</t>
  </si>
  <si>
    <t>✓</t>
  </si>
  <si>
    <t>-</t>
  </si>
  <si>
    <t>Y</t>
  </si>
  <si>
    <t>no restrictions: public domain (citation requested)</t>
  </si>
  <si>
    <t>no restrictions: defers to subproviders, none of which provide explicit restrictions</t>
  </si>
  <si>
    <t>✘</t>
  </si>
  <si>
    <t>~</t>
  </si>
  <si>
    <t>!</t>
  </si>
  <si>
    <t>redistributable as raw data, but unredistributable in VegBIEN: "No Derivative Works"</t>
  </si>
  <si>
    <t>unredistributable: "we ask that the prospective investigator not share the BCI data with other parties"</t>
  </si>
  <si>
    <t>no restrictions: permission explicitly given</t>
  </si>
  <si>
    <t>Cyrille's portion can be redistributed, but the TRY portion is unredistributable: "Downloaded data cannot be redistributed to others"</t>
  </si>
  <si>
    <t>no restrictions: public domain</t>
  </si>
  <si>
    <t>after refresh: citation required; to do: refresh to DwC-A export from new portal, filter out unredistributable datasets</t>
  </si>
  <si>
    <t>citation requested</t>
  </si>
  <si>
    <t>unredistributable: "Outside, non‐members, users will need to [...] solicit AR [Associated researcher] status [to use the data]"</t>
  </si>
  <si>
    <t>citation required</t>
  </si>
  <si>
    <t>subprovider citation suggested</t>
  </si>
  <si>
    <t>downloadable, but unredistributable: "data cannot be redistributed"</t>
  </si>
  <si>
    <t>no restrictions: publicly accessible and no explicit restrictions</t>
  </si>
  <si>
    <t>taxa-only</t>
  </si>
  <si>
    <t>all</t>
  </si>
  <si>
    <t>metadata</t>
  </si>
  <si>
    <t>6 of 6</t>
  </si>
  <si>
    <t>6 of 7</t>
  </si>
  <si>
    <t>downloadable, but unredistributable: "No reposting and/or redistribution"</t>
  </si>
  <si>
    <t>no restrictions: common knowledge</t>
  </si>
  <si>
    <t>demo</t>
  </si>
  <si>
    <t>?</t>
  </si>
  <si>
    <t>no restrictions: data-less (datasource just used for mappings)</t>
  </si>
  <si>
    <t>citation required (BSD)</t>
  </si>
  <si>
    <t>aggregation</t>
  </si>
  <si>
    <t>no restrictions: fair use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</si>
</sst>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###############"/>
  </numFmts>
  <fonts count="11">
    <font>
      <b val="0"/>
      <i val="0"/>
      <strike val="0"/>
      <u val="none"/>
      <sz val="10.0"/>
      <color rgb="FF000000"/>
      <name val="Arial"/>
    </font>
    <font>
      <b/>
      <i val="0"/>
      <strike val="0"/>
      <u/>
      <sz val="11.0"/>
      <color rgb="FF000000"/>
      <name val="Arial"/>
    </font>
    <font>
      <b/>
      <i val="0"/>
      <strike val="0"/>
      <u/>
      <sz val="11.0"/>
      <color rgb="FF0000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FFFFFF"/>
      <name val="Arial"/>
    </font>
    <font>
      <b val="0"/>
      <i val="0"/>
      <strike val="0"/>
      <u val="none"/>
      <sz val="10.0"/>
      <color rgb="FFFFFFFF"/>
      <name val="Arial"/>
    </font>
    <font>
      <b val="0"/>
      <i val="0"/>
      <strike val="0"/>
      <u val="none"/>
      <sz val="10.0"/>
      <color rgb="FFFFFFFF"/>
      <name val="Arial"/>
    </font>
    <font>
      <b val="0"/>
      <i val="0"/>
      <strike val="0"/>
      <u val="none"/>
      <sz val="10.0"/>
      <color rgb="FFFFFFFF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</fonts>
  <fills count="7">
    <fill>
      <patternFill patternType="none"/>
    </fill>
    <fill>
      <patternFill patternType="gray125">
        <bgColor rgb="FFFFFFFF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00"/>
        <bgColor indexed="64"/>
      </patternFill>
    </fill>
  </fills>
  <borders count="1">
    <border>
      <left/>
      <right/>
      <top/>
      <bottom/>
      <diagonal/>
    </border>
  </borders>
  <cellStyleXfs count="1">
    <xf fillId="0" numFmtId="0" borderId="0" fontId="0"/>
  </cellStyleXfs>
  <cellXfs count="19">
    <xf applyAlignment="1" fillId="0" xfId="0" numFmtId="0" borderId="0" fontId="0">
      <alignment vertical="bottom" horizontal="general" wrapText="1"/>
    </xf>
    <xf applyAlignment="1" fillId="2" xfId="0" numFmtId="49" borderId="0" fontId="0" applyNumberFormat="1" applyFill="1">
      <alignment vertical="bottom" horizontal="general" wrapText="1"/>
    </xf>
    <xf applyAlignment="1" fillId="3" xfId="0" numFmtId="49" borderId="0" fontId="0" applyNumberFormat="1" applyFill="1">
      <alignment vertical="bottom" horizontal="general" wrapText="1"/>
    </xf>
    <xf applyAlignment="1" fillId="2" xfId="0" numFmtId="49" borderId="0" fontId="0" applyNumberFormat="1" applyFill="1">
      <alignment vertical="bottom" horizontal="general" wrapText="1"/>
    </xf>
    <xf applyAlignment="1" fillId="4" xfId="0" numFmtId="0" borderId="0" applyFont="1" fontId="1" applyFill="1">
      <alignment vertical="bottom" horizontal="general" wrapText="1"/>
    </xf>
    <xf applyAlignment="1" fillId="4" xfId="0" numFmtId="0" borderId="0" fontId="0" applyFill="1">
      <alignment vertical="bottom" horizontal="general" wrapText="1"/>
    </xf>
    <xf applyAlignment="1" fillId="4" xfId="0" numFmtId="49" borderId="0" fontId="0" applyNumberFormat="1" applyFill="1">
      <alignment vertical="bottom" horizontal="general" wrapText="1"/>
    </xf>
    <xf applyAlignment="1" fillId="2" xfId="0" numFmtId="49" borderId="0" fontId="0" applyNumberFormat="1" applyFill="1">
      <alignment vertical="top" horizontal="general" wrapText="1"/>
    </xf>
    <xf applyAlignment="1" fillId="0" xfId="0" numFmtId="0" borderId="0" applyFont="1" fontId="2">
      <alignment vertical="bottom" horizontal="general" wrapText="1"/>
    </xf>
    <xf applyAlignment="1" fillId="0" xfId="0" numFmtId="49" borderId="0" fontId="0" applyNumberFormat="1">
      <alignment vertical="bottom" horizontal="general" wrapText="1"/>
    </xf>
    <xf applyAlignment="1" fillId="0" xfId="0" numFmtId="0" borderId="0" applyFont="1" fontId="3">
      <alignment vertical="bottom" horizontal="general" wrapText="1"/>
    </xf>
    <xf applyAlignment="1" fillId="0" xfId="0" numFmtId="49" borderId="0" applyFont="1" fontId="4" applyNumberFormat="1">
      <alignment vertical="bottom" horizontal="general" wrapText="1"/>
    </xf>
    <xf applyAlignment="1" fillId="5" xfId="0" numFmtId="49" borderId="0" applyFont="1" fontId="5" applyNumberFormat="1" applyFill="1">
      <alignment vertical="bottom" horizontal="general" wrapText="1"/>
    </xf>
    <xf applyAlignment="1" fillId="6" xfId="0" numFmtId="49" borderId="0" applyFont="1" fontId="6" applyNumberFormat="1" applyFill="1">
      <alignment vertical="bottom" horizontal="general" wrapText="1"/>
    </xf>
    <xf applyAlignment="1" fillId="6" xfId="0" numFmtId="49" borderId="0" applyFont="1" fontId="7" applyNumberFormat="1" applyFill="1">
      <alignment vertical="bottom" horizontal="general" wrapText="1"/>
    </xf>
    <xf applyAlignment="1" fillId="5" xfId="0" numFmtId="49" borderId="0" applyFont="1" fontId="8" applyNumberFormat="1" applyFill="1">
      <alignment vertical="bottom" horizontal="general" wrapText="1"/>
    </xf>
    <xf applyAlignment="1" fillId="0" xfId="0" numFmtId="164" borderId="0" applyFont="1" fontId="9" applyNumberFormat="1">
      <alignment vertical="bottom" horizontal="general" wrapText="1"/>
    </xf>
    <xf applyAlignment="1" fillId="4" xfId="0" numFmtId="49" borderId="0" applyFont="1" fontId="10" applyNumberFormat="1" applyFill="1">
      <alignment vertical="bottom" horizontal="general" wrapText="1"/>
    </xf>
    <xf applyAlignment="1" fillId="3" xfId="0" numFmtId="49" borderId="0" fontId="0" applyNumberFormat="1" applyFill="1">
      <alignment vertical="bottom" horizontal="general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1.xml" Type="http://schemas.openxmlformats.org/officeDocument/2006/relationships/worksheet" Id="rId3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cols>
    <col min="1" customWidth="1" max="1" width="20.71"/>
    <col min="2" customWidth="1" max="3" width="12.14"/>
    <col min="4" customWidth="1" max="6" hidden="1" width="12.14"/>
    <col min="7" customWidth="1" max="7" width="11.14"/>
    <col min="8" customWidth="1" max="8" width="149.29"/>
  </cols>
  <sheetData>
    <row r="1">
      <c t="str" s="10" r="A1">
        <f>HYPERLINK("https://docs.google.com/spreadsheet/ccc?key=0ArZXrTAXd-TYdDRRb2RxYi11TWZrQVh5bVdKOURCeFE", "▶ edit")</f>
        <v>▶ edit</v>
      </c>
      <c t="str" s="10" r="B1">
        <f>HYPERLINK("https://docs.google.com/spreadsheet/pub?key=0ArZXrTAXd-TYdDRRb2RxYi11TWZrQVh5bVdKOURCeFE&amp;output=html", "▶ preview")</f>
        <v>▶ preview</v>
      </c>
    </row>
    <row customHeight="1" r="2" ht="24.75">
      <c t="s" s="10" r="A2">
        <v>0</v>
      </c>
      <c t="s" s="11" r="B2">
        <v>1</v>
      </c>
      <c t="s" s="11" r="C2">
        <v>2</v>
      </c>
      <c t="s" s="10" r="D2">
        <v>3</v>
      </c>
      <c t="s" s="10" r="E2">
        <v>4</v>
      </c>
      <c t="s" s="10" r="F2">
        <v>5</v>
      </c>
      <c t="s" s="11" r="G2">
        <v>6</v>
      </c>
      <c t="str" s="16" r="H2">
        <f>HYPERLINK("https://projects.nceas.ucsb.edu/nceas/projects/bien/wiki/Datasource_conditions_of_use", "conditions of use/remaining tasks")</f>
        <v>conditions of use/remaining tasks</v>
      </c>
      <c s="10" r="I2"/>
      <c s="10" r="J2"/>
      <c s="10" r="K2"/>
      <c s="10" r="L2"/>
      <c s="10" r="M2"/>
      <c s="10" r="N2"/>
      <c s="10" r="O2"/>
      <c s="10" r="P2"/>
      <c s="10" r="Q2"/>
      <c s="10" r="R2"/>
      <c s="10" r="S2"/>
      <c s="10" r="T2"/>
      <c s="10" r="U2"/>
      <c s="10" r="V2"/>
      <c s="10" r="W2"/>
      <c s="10" r="X2"/>
    </row>
    <row r="3">
      <c s="9" r="B3"/>
      <c s="9" r="C3"/>
      <c s="9" r="D3"/>
      <c s="9" r="E3"/>
      <c s="9" r="F3"/>
      <c s="9" r="G3"/>
      <c s="9" r="H3"/>
    </row>
    <row r="4">
      <c t="s" s="4" r="A4">
        <v>7</v>
      </c>
      <c t="s" s="17" r="B4">
        <v>8</v>
      </c>
      <c t="s" s="17" r="C4">
        <v>9</v>
      </c>
      <c s="17" r="D4"/>
      <c s="17" r="E4"/>
      <c s="17" r="F4"/>
      <c s="17" r="G4"/>
      <c t="s" s="17" r="H4">
        <v>10</v>
      </c>
      <c s="5" r="I4"/>
      <c s="5" r="J4"/>
      <c s="5" r="K4"/>
      <c s="5" r="L4"/>
      <c s="5" r="M4"/>
      <c s="5" r="N4"/>
      <c s="5" r="O4"/>
      <c s="5" r="P4"/>
      <c s="5" r="Q4"/>
      <c s="5" r="R4"/>
      <c s="5" r="S4"/>
      <c s="5" r="T4"/>
      <c s="5" r="U4"/>
      <c s="5" r="V4"/>
      <c s="5" r="W4"/>
      <c s="5" r="X4"/>
    </row>
    <row r="5">
      <c t="str" r="A5">
        <f>HYPERLINK("wiki.vegpath.org/Datasource_conditions_of_use#ACAD", "ACAD")</f>
        <v>ACAD</v>
      </c>
      <c t="s" s="1" r="B5">
        <v>11</v>
      </c>
      <c t="s" s="1" r="C5">
        <v>11</v>
      </c>
      <c t="s" s="9" r="D5">
        <v>12</v>
      </c>
      <c t="s" s="9" r="E5">
        <v>13</v>
      </c>
      <c t="s" s="9" r="F5">
        <v>12</v>
      </c>
      <c t="s" s="1" r="G5">
        <v>12</v>
      </c>
      <c t="s" s="3" r="H5">
        <v>14</v>
      </c>
    </row>
    <row r="6">
      <c t="str" r="A6">
        <f>HYPERLINK("wiki.vegpath.org/Datasource_conditions_of_use#ARIZ", "ARIZ")</f>
        <v>ARIZ</v>
      </c>
      <c t="s" s="1" r="B6">
        <v>11</v>
      </c>
      <c t="s" s="1" r="C6">
        <v>11</v>
      </c>
      <c t="s" s="9" r="D6">
        <v>13</v>
      </c>
      <c t="s" s="9" r="E6">
        <v>12</v>
      </c>
      <c t="s" s="9" r="F6">
        <v>12</v>
      </c>
      <c t="s" s="1" r="G6">
        <v>12</v>
      </c>
      <c t="s" s="3" r="H6">
        <v>15</v>
      </c>
    </row>
    <row r="7">
      <c t="str" r="A7">
        <f>HYPERLINK("wiki.vegpath.org/Datasource_conditions_of_use#BRIT", "BRIT")</f>
        <v>BRIT</v>
      </c>
      <c t="s" s="15" r="B7">
        <v>16</v>
      </c>
      <c t="s" s="14" r="C7">
        <v>17</v>
      </c>
      <c t="s" s="9" r="D7">
        <v>12</v>
      </c>
      <c t="s" s="9" r="E7">
        <v>13</v>
      </c>
      <c t="s" s="9" r="F7">
        <v>12</v>
      </c>
      <c t="s" s="14" r="G7">
        <v>18</v>
      </c>
      <c t="s" s="13" r="H7">
        <v>19</v>
      </c>
    </row>
    <row r="8">
      <c t="str" r="A8">
        <f>HYPERLINK("wiki.vegpath.org/Datasource_conditions_of_use#CTFS", "CTFS")</f>
        <v>CTFS</v>
      </c>
      <c t="s" s="15" r="B8">
        <v>16</v>
      </c>
      <c t="s" s="15" r="C8">
        <v>16</v>
      </c>
      <c t="s" s="9" r="D8">
        <v>12</v>
      </c>
      <c t="s" s="9" r="E8">
        <v>12</v>
      </c>
      <c t="s" s="9" r="F8">
        <v>13</v>
      </c>
      <c t="s" s="15" r="G8">
        <v>18</v>
      </c>
      <c t="s" s="12" r="H8">
        <v>20</v>
      </c>
    </row>
    <row r="9">
      <c t="str" r="A9">
        <f>HYPERLINK("wiki.vegpath.org/Datasource_conditions_of_use#CVS", "CVS")</f>
        <v>CVS</v>
      </c>
      <c t="s" s="1" r="B9">
        <v>11</v>
      </c>
      <c t="s" s="1" r="C9">
        <v>11</v>
      </c>
      <c t="s" s="9" r="D9">
        <v>13</v>
      </c>
      <c t="s" s="9" r="E9">
        <v>12</v>
      </c>
      <c t="s" s="9" r="F9">
        <v>12</v>
      </c>
      <c t="s" s="1" r="G9">
        <v>12</v>
      </c>
      <c t="s" s="3" r="H9">
        <v>21</v>
      </c>
    </row>
    <row r="10">
      <c t="str" r="A10">
        <f>HYPERLINK("wiki.vegpath.org/Datasource_conditions_of_use#Cyrille-traits", "Cyrille traits")</f>
        <v>Cyrille traits</v>
      </c>
      <c t="s" s="15" r="B10">
        <v>16</v>
      </c>
      <c t="s" s="14" r="C10">
        <v>17</v>
      </c>
      <c t="s" s="9" r="D10">
        <v>12</v>
      </c>
      <c t="s" s="9" r="E10">
        <v>13</v>
      </c>
      <c t="s" s="9" r="F10">
        <v>12</v>
      </c>
      <c t="s" s="14" r="G10">
        <v>18</v>
      </c>
      <c t="s" s="13" r="H10">
        <v>22</v>
      </c>
    </row>
    <row r="11">
      <c t="str" r="A11">
        <f>HYPERLINK("wiki.vegpath.org/Datasource_conditions_of_use#FIA", "FIA")</f>
        <v>FIA</v>
      </c>
      <c t="s" s="1" r="B11">
        <v>11</v>
      </c>
      <c t="s" s="1" r="C11">
        <v>11</v>
      </c>
      <c t="s" s="9" r="D11">
        <v>13</v>
      </c>
      <c t="s" s="9" r="E11">
        <v>12</v>
      </c>
      <c t="s" s="9" r="F11">
        <v>12</v>
      </c>
      <c t="s" s="1" r="G11">
        <v>12</v>
      </c>
      <c t="s" s="3" r="H11">
        <v>23</v>
      </c>
    </row>
    <row r="12">
      <c t="str" r="A12">
        <f>HYPERLINK("wiki.vegpath.org/Datasource_conditions_of_use#GBIF", "GBIF")</f>
        <v>GBIF</v>
      </c>
      <c t="s" s="15" r="B12">
        <v>16</v>
      </c>
      <c t="s" s="1" r="C12">
        <v>11</v>
      </c>
      <c t="s" s="9" r="D12">
        <v>12</v>
      </c>
      <c t="s" s="9" r="E12">
        <v>13</v>
      </c>
      <c t="s" s="9" r="F12">
        <v>12</v>
      </c>
      <c t="s" s="2" r="G12">
        <v>13</v>
      </c>
      <c t="s" s="18" r="H12">
        <v>24</v>
      </c>
    </row>
    <row r="13">
      <c t="str" r="A13">
        <f>HYPERLINK("wiki.vegpath.org/Datasource_conditions_of_use#HIBG", "HIBG")</f>
        <v>HIBG</v>
      </c>
      <c t="s" s="1" r="B13">
        <v>11</v>
      </c>
      <c t="s" s="1" r="C13">
        <v>11</v>
      </c>
      <c t="s" s="9" r="D13">
        <v>12</v>
      </c>
      <c t="s" s="9" r="E13">
        <v>13</v>
      </c>
      <c t="s" s="9" r="F13">
        <v>12</v>
      </c>
      <c t="s" s="1" r="G13">
        <v>12</v>
      </c>
      <c t="s" s="3" r="H13">
        <v>14</v>
      </c>
    </row>
    <row r="14">
      <c t="str" r="A14">
        <f>HYPERLINK("wiki.vegpath.org/Datasource_conditions_of_use#HVAA", "HVAA")</f>
        <v>HVAA</v>
      </c>
      <c t="s" s="1" r="B14">
        <v>11</v>
      </c>
      <c t="s" s="1" r="C14">
        <v>11</v>
      </c>
      <c t="s" s="9" r="D14">
        <v>12</v>
      </c>
      <c t="s" s="9" r="E14">
        <v>13</v>
      </c>
      <c t="s" s="9" r="F14">
        <v>12</v>
      </c>
      <c t="s" s="2" r="G14">
        <v>13</v>
      </c>
      <c t="s" s="18" r="H14">
        <v>25</v>
      </c>
    </row>
    <row r="15">
      <c t="str" r="A15">
        <f>HYPERLINK("wiki.vegpath.org/Datasource_conditions_of_use#JBM", "JBM")</f>
        <v>JBM</v>
      </c>
      <c t="s" s="1" r="B15">
        <v>11</v>
      </c>
      <c t="s" s="1" r="C15">
        <v>11</v>
      </c>
      <c t="s" s="9" r="D15">
        <v>12</v>
      </c>
      <c t="s" s="9" r="E15">
        <v>13</v>
      </c>
      <c t="s" s="9" r="F15">
        <v>12</v>
      </c>
      <c t="s" s="1" r="G15">
        <v>12</v>
      </c>
      <c t="s" s="3" r="H15">
        <v>14</v>
      </c>
    </row>
    <row r="16">
      <c t="str" r="A16">
        <f>HYPERLINK("wiki.vegpath.org/Datasource_conditions_of_use#Madidi", "Madidi")</f>
        <v>Madidi</v>
      </c>
      <c t="s" s="15" r="B16">
        <v>16</v>
      </c>
      <c t="s" s="15" r="C16">
        <v>16</v>
      </c>
      <c t="s" s="9" r="D16">
        <v>12</v>
      </c>
      <c t="s" s="9" r="E16">
        <v>13</v>
      </c>
      <c t="s" s="9" r="F16">
        <v>12</v>
      </c>
      <c t="s" s="15" r="G16">
        <v>18</v>
      </c>
      <c t="s" s="12" r="H16">
        <v>26</v>
      </c>
    </row>
    <row r="17">
      <c t="str" r="A17">
        <f>HYPERLINK("wiki.vegpath.org/Datasource_conditions_of_use#MO", "MO")</f>
        <v>MO</v>
      </c>
      <c t="s" s="1" r="B17">
        <v>11</v>
      </c>
      <c t="s" s="1" r="C17">
        <v>11</v>
      </c>
      <c t="s" s="9" r="D17">
        <v>12</v>
      </c>
      <c t="s" s="9" r="E17">
        <v>13</v>
      </c>
      <c t="s" s="9" r="F17">
        <v>12</v>
      </c>
      <c t="s" s="2" r="G17">
        <v>13</v>
      </c>
      <c t="s" s="18" r="H17">
        <v>27</v>
      </c>
    </row>
    <row r="18">
      <c t="str" r="A18">
        <f>HYPERLINK("wiki.vegpath.org/Datasource_conditions_of_use#MT", "MT")</f>
        <v>MT</v>
      </c>
      <c t="s" s="1" r="B18">
        <v>11</v>
      </c>
      <c t="s" s="1" r="C18">
        <v>11</v>
      </c>
      <c t="s" s="9" r="D18">
        <v>12</v>
      </c>
      <c t="s" s="9" r="E18">
        <v>13</v>
      </c>
      <c t="s" s="9" r="F18">
        <v>12</v>
      </c>
      <c t="s" s="1" r="G18">
        <v>12</v>
      </c>
      <c t="s" s="3" r="H18">
        <v>14</v>
      </c>
    </row>
    <row r="19">
      <c t="str" r="A19">
        <f>HYPERLINK("wiki.vegpath.org/Datasource_conditions_of_use#NCU", "NCU")</f>
        <v>NCU</v>
      </c>
      <c t="s" s="1" r="B19">
        <v>11</v>
      </c>
      <c t="s" s="1" r="C19">
        <v>11</v>
      </c>
      <c t="s" s="9" r="D19">
        <v>12</v>
      </c>
      <c t="s" s="9" r="E19">
        <v>13</v>
      </c>
      <c t="s" s="9" r="F19">
        <v>12</v>
      </c>
      <c t="s" s="2" r="G19">
        <v>13</v>
      </c>
      <c t="s" s="18" r="H19">
        <v>28</v>
      </c>
    </row>
    <row r="20">
      <c t="str" r="A20">
        <f>HYPERLINK("wiki.vegpath.org/Datasource_conditions_of_use#NVS", "NVS")</f>
        <v>NVS</v>
      </c>
      <c t="s" s="1" r="B20">
        <v>11</v>
      </c>
      <c t="s" s="1" r="C20">
        <v>11</v>
      </c>
      <c t="s" s="9" r="D20">
        <v>12</v>
      </c>
      <c t="s" s="9" r="E20">
        <v>13</v>
      </c>
      <c t="s" s="9" r="F20">
        <v>12</v>
      </c>
      <c t="s" s="2" r="G20">
        <v>13</v>
      </c>
      <c t="s" s="18" r="H20">
        <v>27</v>
      </c>
    </row>
    <row r="21">
      <c t="str" r="A21">
        <f>HYPERLINK("wiki.vegpath.org/Datasource_conditions_of_use#NY", "NY")</f>
        <v>NY</v>
      </c>
      <c t="s" s="1" r="B21">
        <v>11</v>
      </c>
      <c t="s" s="1" r="C21">
        <v>11</v>
      </c>
      <c t="s" s="9" r="D21">
        <v>13</v>
      </c>
      <c t="s" s="9" r="E21">
        <v>12</v>
      </c>
      <c t="s" s="9" r="F21">
        <v>12</v>
      </c>
      <c t="s" s="1" r="G21">
        <v>12</v>
      </c>
      <c t="s" s="3" r="H21">
        <v>21</v>
      </c>
    </row>
    <row r="22">
      <c t="str" r="A22">
        <f>HYPERLINK("wiki.vegpath.org/Datasource_conditions_of_use#QFA", "QFA")</f>
        <v>QFA</v>
      </c>
      <c t="s" s="1" r="B22">
        <v>11</v>
      </c>
      <c t="s" s="1" r="C22">
        <v>11</v>
      </c>
      <c t="s" s="9" r="D22">
        <v>12</v>
      </c>
      <c t="s" s="9" r="E22">
        <v>13</v>
      </c>
      <c t="s" s="9" r="F22">
        <v>12</v>
      </c>
      <c t="s" s="1" r="G22">
        <v>12</v>
      </c>
      <c t="s" s="3" r="H22">
        <v>14</v>
      </c>
    </row>
    <row r="23">
      <c t="str" r="A23">
        <f>HYPERLINK("wiki.vegpath.org/Datasource_conditions_of_use#REMIB", "REMIB")</f>
        <v>REMIB</v>
      </c>
      <c t="s" s="15" r="B23">
        <v>16</v>
      </c>
      <c t="s" s="14" r="C23">
        <v>17</v>
      </c>
      <c t="s" s="9" r="D23">
        <v>12</v>
      </c>
      <c t="s" s="9" r="E23">
        <v>12</v>
      </c>
      <c t="s" s="9" r="F23">
        <v>13</v>
      </c>
      <c t="s" s="14" r="G23">
        <v>18</v>
      </c>
      <c t="s" s="13" r="H23">
        <v>29</v>
      </c>
    </row>
    <row r="24">
      <c t="str" r="A24">
        <f>HYPERLINK("wiki.vegpath.org/Datasource_conditions_of_use#SALVIAS", "SALVIAS")</f>
        <v>SALVIAS</v>
      </c>
      <c t="s" s="1" r="B24">
        <v>11</v>
      </c>
      <c t="s" s="1" r="C24">
        <v>11</v>
      </c>
      <c t="s" s="9" r="D24">
        <v>12</v>
      </c>
      <c t="s" s="9" r="E24">
        <v>13</v>
      </c>
      <c t="s" s="9" r="F24">
        <v>12</v>
      </c>
      <c t="s" s="2" r="G24">
        <v>13</v>
      </c>
      <c t="s" s="18" r="H24">
        <v>27</v>
      </c>
    </row>
    <row r="25">
      <c t="str" r="A25">
        <f>HYPERLINK("wiki.vegpath.org/Datasource_conditions_of_use#SpeciesLink", "SpeciesLink")</f>
        <v>SpeciesLink</v>
      </c>
      <c t="s" s="1" r="B25">
        <v>11</v>
      </c>
      <c t="s" s="1" r="C25">
        <v>11</v>
      </c>
      <c t="s" s="9" r="D25">
        <v>12</v>
      </c>
      <c t="s" s="9" r="E25">
        <v>13</v>
      </c>
      <c t="s" s="9" r="F25">
        <v>12</v>
      </c>
      <c t="s" s="1" r="G25">
        <v>12</v>
      </c>
      <c t="s" s="3" r="H25">
        <v>30</v>
      </c>
    </row>
    <row r="26">
      <c t="str" r="A26">
        <f>HYPERLINK("wiki.vegpath.org/Datasource_conditions_of_use#TEAM", "TEAM")</f>
        <v>TEAM</v>
      </c>
      <c t="s" s="1" r="B26">
        <v>11</v>
      </c>
      <c t="s" s="1" r="C26">
        <v>11</v>
      </c>
      <c t="s" s="9" r="D26">
        <v>12</v>
      </c>
      <c t="s" s="9" r="E26">
        <v>13</v>
      </c>
      <c t="s" s="9" r="F26">
        <v>12</v>
      </c>
      <c t="s" s="2" r="G26">
        <v>13</v>
      </c>
      <c t="s" s="18" r="H26">
        <v>27</v>
      </c>
    </row>
    <row r="27">
      <c t="str" r="A27">
        <f>HYPERLINK("wiki.vegpath.org/Datasource_conditions_of_use#TEX", "TEX")</f>
        <v>TEX</v>
      </c>
      <c t="s" s="1" r="B27">
        <v>11</v>
      </c>
      <c t="s" s="1" r="C27">
        <v>11</v>
      </c>
      <c t="s" s="9" r="D27">
        <v>13</v>
      </c>
      <c t="s" s="9" r="E27">
        <v>12</v>
      </c>
      <c t="s" s="9" r="F27">
        <v>12</v>
      </c>
      <c t="s" s="1" r="G27">
        <v>12</v>
      </c>
      <c t="s" s="3" r="H27">
        <v>21</v>
      </c>
    </row>
    <row r="28">
      <c t="str" r="A28">
        <f>HYPERLINK("wiki.vegpath.org/Datasource_conditions_of_use#TRT", "TRT")</f>
        <v>TRT</v>
      </c>
      <c t="s" s="1" r="B28">
        <v>11</v>
      </c>
      <c t="s" s="1" r="C28">
        <v>11</v>
      </c>
      <c t="s" s="9" r="D28">
        <v>12</v>
      </c>
      <c t="s" s="9" r="E28">
        <v>13</v>
      </c>
      <c t="s" s="9" r="F28">
        <v>12</v>
      </c>
      <c t="s" s="1" r="G28">
        <v>12</v>
      </c>
      <c t="s" s="3" r="H28">
        <v>14</v>
      </c>
    </row>
    <row r="29">
      <c t="str" r="A29">
        <f>HYPERLINK("wiki.vegpath.org/Datasource_conditions_of_use#TRTE", "TRTE")</f>
        <v>TRTE</v>
      </c>
      <c t="s" s="1" r="B29">
        <v>11</v>
      </c>
      <c t="s" s="1" r="C29">
        <v>11</v>
      </c>
      <c t="s" s="9" r="D29">
        <v>12</v>
      </c>
      <c t="s" s="9" r="E29">
        <v>13</v>
      </c>
      <c t="s" s="9" r="F29">
        <v>12</v>
      </c>
      <c t="s" s="1" r="G29">
        <v>12</v>
      </c>
      <c t="s" s="3" r="H29">
        <v>14</v>
      </c>
    </row>
    <row r="30">
      <c t="str" r="A30">
        <f>HYPERLINK("wiki.vegpath.org/Datasource_conditions_of_use#U", "U")</f>
        <v>U</v>
      </c>
      <c t="s" s="1" r="B30">
        <v>11</v>
      </c>
      <c t="s" s="1" r="C30">
        <v>11</v>
      </c>
      <c t="s" s="9" r="D30">
        <v>12</v>
      </c>
      <c t="s" s="9" r="E30">
        <v>13</v>
      </c>
      <c t="s" s="9" r="F30">
        <v>12</v>
      </c>
      <c t="s" s="1" r="G30">
        <v>12</v>
      </c>
      <c t="s" s="3" r="H30">
        <v>30</v>
      </c>
    </row>
    <row r="31">
      <c t="str" r="A31">
        <f>HYPERLINK("wiki.vegpath.org/Datasource_conditions_of_use#UBC", "UBC")</f>
        <v>UBC</v>
      </c>
      <c t="s" s="1" r="B31">
        <v>11</v>
      </c>
      <c t="s" s="1" r="C31">
        <v>11</v>
      </c>
      <c t="s" s="9" r="D31">
        <v>12</v>
      </c>
      <c t="s" s="9" r="E31">
        <v>13</v>
      </c>
      <c t="s" s="9" r="F31">
        <v>12</v>
      </c>
      <c t="s" s="1" r="G31">
        <v>12</v>
      </c>
      <c t="s" s="3" r="H31">
        <v>14</v>
      </c>
    </row>
    <row r="32">
      <c t="str" r="A32">
        <f>HYPERLINK("wiki.vegpath.org/Datasource_conditions_of_use#UNCC", "UNCC")</f>
        <v>UNCC</v>
      </c>
      <c t="s" s="1" r="B32">
        <v>11</v>
      </c>
      <c t="s" s="1" r="C32">
        <v>11</v>
      </c>
      <c t="s" s="9" r="D32">
        <v>12</v>
      </c>
      <c t="s" s="9" r="E32">
        <v>13</v>
      </c>
      <c t="s" s="9" r="F32">
        <v>12</v>
      </c>
      <c t="s" s="2" r="G32">
        <v>13</v>
      </c>
      <c t="s" s="18" r="H32">
        <v>28</v>
      </c>
    </row>
    <row r="33">
      <c t="str" r="A33">
        <f>HYPERLINK("wiki.vegpath.org/Datasource_conditions_of_use#VegBank", "VegBank")</f>
        <v>VegBank</v>
      </c>
      <c t="s" s="1" r="B33">
        <v>11</v>
      </c>
      <c t="s" s="1" r="C33">
        <v>11</v>
      </c>
      <c t="s" s="9" r="D33">
        <v>12</v>
      </c>
      <c t="s" s="9" r="E33">
        <v>13</v>
      </c>
      <c t="s" s="9" r="F33">
        <v>12</v>
      </c>
      <c t="s" s="2" r="G33">
        <v>13</v>
      </c>
      <c t="s" s="18" r="H33">
        <v>27</v>
      </c>
    </row>
    <row r="34">
      <c t="str" r="A34">
        <f>HYPERLINK("wiki.vegpath.org/Datasource_conditions_of_use#WIN", "WIN")</f>
        <v>WIN</v>
      </c>
      <c t="s" s="1" r="B34">
        <v>11</v>
      </c>
      <c t="s" s="1" r="C34">
        <v>11</v>
      </c>
      <c t="s" s="9" r="D34">
        <v>12</v>
      </c>
      <c t="s" s="9" r="E34">
        <v>13</v>
      </c>
      <c t="s" s="9" r="F34">
        <v>12</v>
      </c>
      <c t="s" s="1" r="G34">
        <v>12</v>
      </c>
      <c t="s" s="3" r="H34">
        <v>14</v>
      </c>
    </row>
    <row r="35">
      <c s="9" r="B35"/>
      <c s="9" r="C35"/>
      <c s="9" r="D35"/>
      <c s="9" r="E35"/>
      <c s="9" r="F35"/>
      <c s="6" r="G35"/>
      <c s="9" r="H35"/>
    </row>
    <row r="36">
      <c t="s" s="4" r="A36">
        <v>31</v>
      </c>
      <c t="s" s="17" r="B36">
        <v>32</v>
      </c>
      <c t="s" s="17" r="C36">
        <v>32</v>
      </c>
      <c s="17" r="D36"/>
      <c s="17" r="E36"/>
      <c s="17" r="F36"/>
      <c s="17" r="G36"/>
      <c s="17" r="H36"/>
      <c s="5" r="I36"/>
      <c s="5" r="J36"/>
      <c s="5" r="K36"/>
      <c s="5" r="L36"/>
      <c s="5" r="M36"/>
      <c s="5" r="N36"/>
      <c s="5" r="O36"/>
      <c s="5" r="P36"/>
      <c s="5" r="Q36"/>
      <c s="5" r="R36"/>
      <c s="5" r="S36"/>
      <c s="5" r="T36"/>
      <c s="5" r="U36"/>
      <c s="5" r="V36"/>
      <c s="5" r="W36"/>
      <c s="5" r="X36"/>
    </row>
    <row r="37">
      <c t="str" r="A37">
        <f>HYPERLINK("wiki.vegpath.org/Datasource_conditions_of_use#VASCAN", "VASCAN")</f>
        <v>VASCAN</v>
      </c>
      <c t="s" s="1" r="B37">
        <v>11</v>
      </c>
      <c t="s" s="1" r="C37">
        <v>11</v>
      </c>
      <c t="s" s="9" r="D37">
        <v>12</v>
      </c>
      <c t="s" s="9" r="E37">
        <v>13</v>
      </c>
      <c t="s" s="9" r="F37">
        <v>12</v>
      </c>
      <c t="s" s="1" r="G37">
        <v>12</v>
      </c>
      <c t="s" s="3" r="H37">
        <v>14</v>
      </c>
    </row>
    <row r="38">
      <c s="9" r="B38"/>
      <c s="9" r="C38"/>
      <c s="9" r="D38"/>
      <c s="9" r="E38"/>
      <c s="9" r="F38"/>
      <c s="6" r="G38"/>
      <c s="9" r="H38"/>
    </row>
    <row r="39">
      <c t="s" s="8" r="A39">
        <v>33</v>
      </c>
      <c t="s" s="17" r="B39">
        <v>34</v>
      </c>
      <c t="s" s="17" r="C39">
        <v>35</v>
      </c>
      <c s="11" r="D39"/>
      <c s="11" r="E39"/>
      <c s="11" r="F39"/>
      <c s="17" r="G39"/>
      <c s="11" r="H39"/>
    </row>
    <row r="40">
      <c t="str" r="A40">
        <f>HYPERLINK("wiki.vegpath.org/Datasource_conditions_of_use#IRMNG", "IRMNG")</f>
        <v>IRMNG</v>
      </c>
      <c t="s" s="1" r="B40">
        <v>11</v>
      </c>
      <c t="s" s="1" r="C40">
        <v>11</v>
      </c>
      <c t="s" s="9" r="D40">
        <v>12</v>
      </c>
      <c t="s" s="9" r="E40">
        <v>13</v>
      </c>
      <c t="s" s="9" r="F40">
        <v>12</v>
      </c>
      <c t="s" s="2" r="G40">
        <v>13</v>
      </c>
      <c t="s" s="18" r="H40">
        <v>25</v>
      </c>
    </row>
    <row r="41">
      <c t="str" r="A41">
        <f>HYPERLINK("wiki.vegpath.org/Datasource_conditions_of_use#IUCN", "IUCN")</f>
        <v>IUCN</v>
      </c>
      <c t="s" s="15" r="B41">
        <v>16</v>
      </c>
      <c t="s" s="14" r="C41">
        <v>17</v>
      </c>
      <c t="s" s="9" r="D41">
        <v>12</v>
      </c>
      <c t="s" s="9" r="E41">
        <v>12</v>
      </c>
      <c t="s" s="9" r="F41">
        <v>13</v>
      </c>
      <c t="s" s="14" r="G41">
        <v>18</v>
      </c>
      <c t="s" s="13" r="H41">
        <v>36</v>
      </c>
    </row>
    <row r="42">
      <c t="str" r="A42">
        <f>HYPERLINK("wiki.vegpath.org/Datasource_conditions_of_use#NCBI", "NCBI")</f>
        <v>NCBI</v>
      </c>
      <c t="s" s="1" r="B42">
        <v>11</v>
      </c>
      <c t="s" s="1" r="C42">
        <v>11</v>
      </c>
      <c t="s" s="9" r="D42">
        <v>13</v>
      </c>
      <c t="s" s="9" r="E42">
        <v>12</v>
      </c>
      <c t="s" s="9" r="F42">
        <v>12</v>
      </c>
      <c t="s" s="1" r="G42">
        <v>12</v>
      </c>
      <c t="s" s="3" r="H42">
        <v>23</v>
      </c>
    </row>
    <row r="43">
      <c t="str" r="A43">
        <f>HYPERLINK("wiki.vegpath.org/Datasource_conditions_of_use#TNRS", "TNRS")</f>
        <v>TNRS</v>
      </c>
      <c t="s" s="1" r="B43">
        <v>11</v>
      </c>
      <c t="s" s="1" r="C43">
        <v>11</v>
      </c>
      <c t="s" s="9" r="D43">
        <v>12</v>
      </c>
      <c t="s" s="9" r="E43">
        <v>13</v>
      </c>
      <c t="s" s="9" r="F43">
        <v>12</v>
      </c>
      <c t="s" s="2" r="G43">
        <v>13</v>
      </c>
      <c t="s" s="18" r="H43">
        <v>25</v>
      </c>
    </row>
    <row r="44">
      <c t="str" r="A44">
        <f>HYPERLINK("wiki.vegpath.org/Datasource_conditions_of_use#geoscrub", "geoscrub")</f>
        <v>geoscrub</v>
      </c>
      <c t="s" s="1" r="B44">
        <v>11</v>
      </c>
      <c t="s" s="1" r="C44">
        <v>11</v>
      </c>
      <c t="s" s="9" r="D44">
        <v>12</v>
      </c>
      <c t="s" s="9" r="E44">
        <v>13</v>
      </c>
      <c t="s" s="9" r="F44">
        <v>12</v>
      </c>
      <c t="s" s="2" r="G44">
        <v>13</v>
      </c>
      <c t="s" s="18" r="H44">
        <v>27</v>
      </c>
    </row>
    <row r="45">
      <c t="str" r="A45">
        <f>HYPERLINK("wiki.vegpath.org/Datasource_conditions_of_use#herbaria", "herbaria")</f>
        <v>herbaria</v>
      </c>
      <c t="s" s="1" r="B45">
        <v>11</v>
      </c>
      <c t="s" s="1" r="C45">
        <v>11</v>
      </c>
      <c t="s" s="9" r="D45">
        <v>12</v>
      </c>
      <c t="s" s="9" r="E45">
        <v>13</v>
      </c>
      <c t="s" s="9" r="F45">
        <v>12</v>
      </c>
      <c t="s" s="2" r="G45">
        <v>13</v>
      </c>
      <c t="s" s="18" r="H45">
        <v>25</v>
      </c>
    </row>
    <row r="46">
      <c t="str" r="A46">
        <f>HYPERLINK("wiki.vegpath.org/Datasource_conditions_of_use#newWorld", "newWorld")</f>
        <v>newWorld</v>
      </c>
      <c t="s" s="1" r="B46">
        <v>11</v>
      </c>
      <c t="s" s="1" r="C46">
        <v>11</v>
      </c>
      <c t="s" s="9" r="D46">
        <v>13</v>
      </c>
      <c t="s" s="9" r="E46">
        <v>12</v>
      </c>
      <c t="s" s="9" r="F46">
        <v>12</v>
      </c>
      <c t="s" s="1" r="G46">
        <v>12</v>
      </c>
      <c t="s" s="3" r="H46">
        <v>37</v>
      </c>
    </row>
    <row r="47">
      <c s="9" r="B47"/>
      <c s="9" r="C47"/>
      <c s="9" r="D47"/>
      <c s="9" r="E47"/>
      <c s="9" r="F47"/>
      <c s="6" r="G47"/>
      <c s="9" r="H47"/>
    </row>
    <row r="48">
      <c t="s" s="4" r="A48">
        <v>38</v>
      </c>
      <c t="s" s="17" r="B48">
        <v>32</v>
      </c>
      <c t="s" s="17" r="C48">
        <v>32</v>
      </c>
      <c s="17" r="D48"/>
      <c s="17" r="E48"/>
      <c s="17" r="F48"/>
      <c s="17" r="G48"/>
      <c s="17" r="H48"/>
      <c s="5" r="I48"/>
      <c s="5" r="J48"/>
      <c s="5" r="K48"/>
      <c s="5" r="L48"/>
      <c s="5" r="M48"/>
      <c s="5" r="N48"/>
      <c s="5" r="O48"/>
      <c s="5" r="P48"/>
      <c s="5" r="Q48"/>
      <c s="5" r="R48"/>
      <c s="5" r="S48"/>
      <c s="5" r="T48"/>
      <c s="5" r="U48"/>
      <c s="5" r="V48"/>
      <c s="5" r="W48"/>
      <c s="5" r="X48"/>
    </row>
    <row r="49">
      <c t="str" r="A49">
        <f>HYPERLINK("wiki.vegpath.org/Datasource_conditions_of_use#XAL", "XAL")</f>
        <v>XAL</v>
      </c>
      <c t="s" s="1" r="B49">
        <v>11</v>
      </c>
      <c t="s" s="1" r="C49">
        <v>11</v>
      </c>
      <c t="s" s="9" r="D49">
        <v>39</v>
      </c>
      <c t="s" s="9" r="E49">
        <v>39</v>
      </c>
      <c t="s" s="9" r="F49">
        <v>39</v>
      </c>
      <c t="s" s="1" r="G49">
        <v>12</v>
      </c>
      <c t="s" s="3" r="H49">
        <v>40</v>
      </c>
    </row>
    <row r="50">
      <c t="str" r="A50">
        <f>HYPERLINK("wiki.vegpath.org/Datasource_conditions_of_use#bien_web", "bien_web")</f>
        <v>bien_web</v>
      </c>
      <c t="s" s="1" r="B50">
        <v>11</v>
      </c>
      <c t="s" s="1" r="C50">
        <v>11</v>
      </c>
      <c t="s" s="9" r="D50">
        <v>39</v>
      </c>
      <c t="s" s="9" r="E50">
        <v>39</v>
      </c>
      <c t="s" s="9" r="F50">
        <v>39</v>
      </c>
      <c t="s" s="1" r="G50">
        <v>12</v>
      </c>
      <c t="s" s="3" r="H50">
        <v>40</v>
      </c>
    </row>
    <row r="51">
      <c t="str" r="A51">
        <f>HYPERLINK("wiki.vegpath.org/Datasource_conditions_of_use#test_taxonomic_names", "test_taxonomic_names")</f>
        <v>test_taxonomic_names</v>
      </c>
      <c t="s" s="1" r="B51">
        <v>11</v>
      </c>
      <c t="s" s="1" r="C51">
        <v>11</v>
      </c>
      <c t="s" s="9" r="D51">
        <v>12</v>
      </c>
      <c t="s" s="9" r="E51">
        <v>13</v>
      </c>
      <c t="s" s="9" r="F51">
        <v>12</v>
      </c>
      <c t="s" s="2" r="G51">
        <v>13</v>
      </c>
      <c t="s" s="18" r="H51">
        <v>41</v>
      </c>
    </row>
    <row r="52">
      <c s="9" r="B52"/>
      <c s="9" r="C52"/>
      <c s="9" r="D52"/>
      <c s="9" r="E52"/>
      <c s="9" r="F52"/>
      <c s="6" r="G52"/>
      <c s="9" r="H52"/>
    </row>
    <row r="53">
      <c t="s" s="4" r="A53">
        <v>42</v>
      </c>
      <c t="s" s="17" r="B53">
        <v>32</v>
      </c>
      <c t="s" s="17" r="C53">
        <v>32</v>
      </c>
      <c s="17" r="D53"/>
      <c s="17" r="E53"/>
      <c s="17" r="F53"/>
      <c s="17" r="G53"/>
      <c s="17" r="H53"/>
      <c s="5" r="I53"/>
      <c s="5" r="J53"/>
      <c s="5" r="K53"/>
      <c s="5" r="L53"/>
      <c s="5" r="M53"/>
      <c s="5" r="N53"/>
      <c s="5" r="O53"/>
      <c s="5" r="P53"/>
      <c s="5" r="Q53"/>
      <c s="5" r="R53"/>
      <c s="5" r="S53"/>
      <c s="5" r="T53"/>
      <c s="5" r="U53"/>
      <c s="5" r="V53"/>
      <c s="5" r="W53"/>
      <c s="5" r="X53"/>
    </row>
    <row r="54">
      <c t="str" r="A54">
        <f>HYPERLINK("wiki.vegpath.org/Datasource_conditions_of_use#dataset-assembly", "dataset assembly")</f>
        <v>dataset assembly</v>
      </c>
      <c t="s" s="1" r="B54">
        <v>11</v>
      </c>
      <c t="s" s="1" r="C54">
        <v>11</v>
      </c>
      <c t="s" s="9" r="D54">
        <v>12</v>
      </c>
      <c t="s" s="9" r="E54">
        <v>13</v>
      </c>
      <c t="s" s="9" r="F54">
        <v>12</v>
      </c>
      <c t="s" s="2" r="G54">
        <v>13</v>
      </c>
      <c t="s" s="18" r="H54">
        <v>41</v>
      </c>
    </row>
    <row r="55">
      <c t="str" r="A55">
        <f>HYPERLINK("wiki.vegpath.org/Datasource_conditions_of_use#injected-material", "injected material")</f>
        <v>injected material</v>
      </c>
      <c t="s" s="1" r="B55">
        <v>11</v>
      </c>
      <c t="s" s="1" r="C55">
        <v>11</v>
      </c>
      <c t="s" s="9" r="D55">
        <v>13</v>
      </c>
      <c t="s" s="9" r="E55">
        <v>12</v>
      </c>
      <c t="s" s="9" r="F55">
        <v>12</v>
      </c>
      <c t="s" s="1" r="G55">
        <v>12</v>
      </c>
      <c t="s" s="7" r="H55">
        <v>43</v>
      </c>
    </row>
    <row r="56">
      <c s="9" r="B56"/>
      <c s="9" r="C56"/>
      <c s="9" r="D56"/>
      <c s="9" r="E56"/>
      <c s="9" r="F56"/>
      <c s="9" r="G56"/>
      <c s="9" r="H56"/>
    </row>
    <row r="57">
      <c s="9" r="B57"/>
      <c s="9" r="C57"/>
      <c s="9" r="D57"/>
      <c s="9" r="E57"/>
      <c s="9" r="F57"/>
      <c s="9" r="G57"/>
      <c s="9" r="H57"/>
    </row>
    <row r="58">
      <c s="9" r="B58"/>
      <c s="9" r="C58"/>
      <c s="9" r="D58"/>
      <c s="9" r="E58"/>
      <c s="9" r="F58"/>
      <c s="9" r="G58"/>
      <c s="9" r="H58"/>
    </row>
    <row r="59">
      <c s="9" r="B59"/>
      <c s="9" r="C59"/>
      <c s="9" r="D59"/>
      <c s="9" r="E59"/>
      <c s="9" r="F59"/>
      <c s="9" r="G59"/>
      <c s="9" r="H59"/>
    </row>
    <row r="60">
      <c s="9" r="B60"/>
      <c s="9" r="C60"/>
      <c s="9" r="D60"/>
      <c s="9" r="E60"/>
      <c s="9" r="F60"/>
      <c s="9" r="G60"/>
      <c s="9" r="H60"/>
    </row>
    <row r="61">
      <c s="9" r="B61"/>
      <c s="9" r="C61"/>
      <c s="9" r="D61"/>
      <c s="9" r="E61"/>
      <c s="9" r="F61"/>
      <c s="9" r="G61"/>
      <c s="9" r="H61"/>
    </row>
    <row r="62">
      <c s="9" r="B62"/>
      <c s="9" r="C62"/>
      <c s="9" r="D62"/>
      <c s="9" r="E62"/>
      <c s="9" r="F62"/>
      <c s="9" r="G62"/>
      <c s="9" r="H62"/>
    </row>
    <row r="63">
      <c s="9" r="B63"/>
      <c s="9" r="C63"/>
      <c s="9" r="D63"/>
      <c s="9" r="E63"/>
      <c s="9" r="F63"/>
      <c s="9" r="G63"/>
      <c s="9" r="H63"/>
    </row>
    <row r="64">
      <c s="9" r="B64"/>
      <c s="9" r="C64"/>
      <c s="9" r="D64"/>
      <c s="9" r="E64"/>
      <c s="9" r="F64"/>
      <c s="9" r="G64"/>
      <c s="9" r="H64"/>
    </row>
    <row r="65">
      <c s="9" r="B65"/>
      <c s="9" r="C65"/>
      <c s="9" r="D65"/>
      <c s="9" r="E65"/>
      <c s="9" r="F65"/>
      <c s="9" r="G65"/>
      <c s="9" r="H65"/>
    </row>
    <row r="66">
      <c s="9" r="B66"/>
      <c s="9" r="C66"/>
      <c s="9" r="D66"/>
      <c s="9" r="E66"/>
      <c s="9" r="F66"/>
      <c s="9" r="G66"/>
      <c s="9" r="H66"/>
    </row>
    <row r="67">
      <c s="9" r="B67"/>
      <c s="9" r="C67"/>
      <c s="9" r="D67"/>
      <c s="9" r="E67"/>
      <c s="9" r="F67"/>
      <c s="9" r="G67"/>
      <c s="9" r="H67"/>
    </row>
    <row r="68">
      <c s="9" r="B68"/>
      <c s="9" r="C68"/>
      <c s="9" r="D68"/>
      <c s="9" r="E68"/>
      <c s="9" r="F68"/>
      <c s="9" r="G68"/>
      <c s="9" r="H68"/>
    </row>
    <row r="69">
      <c s="9" r="B69"/>
      <c s="9" r="C69"/>
      <c s="9" r="D69"/>
      <c s="9" r="E69"/>
      <c s="9" r="F69"/>
      <c s="9" r="G69"/>
      <c s="9" r="H69"/>
    </row>
    <row r="70">
      <c s="9" r="B70"/>
      <c s="9" r="C70"/>
      <c s="9" r="D70"/>
      <c s="9" r="E70"/>
      <c s="9" r="F70"/>
      <c s="9" r="G70"/>
      <c s="9" r="H70"/>
    </row>
    <row r="71">
      <c s="9" r="B71"/>
      <c s="9" r="C71"/>
      <c s="9" r="D71"/>
      <c s="9" r="E71"/>
      <c s="9" r="F71"/>
      <c s="9" r="G71"/>
      <c s="9" r="H71"/>
    </row>
    <row r="72">
      <c s="9" r="B72"/>
      <c s="9" r="C72"/>
      <c s="9" r="D72"/>
      <c s="9" r="E72"/>
      <c s="9" r="F72"/>
      <c s="9" r="G72"/>
      <c s="9" r="H72"/>
    </row>
    <row r="73">
      <c s="9" r="B73"/>
      <c s="9" r="C73"/>
      <c s="9" r="D73"/>
      <c s="9" r="E73"/>
      <c s="9" r="F73"/>
      <c s="9" r="G73"/>
      <c s="9" r="H73"/>
    </row>
    <row r="74">
      <c s="9" r="B74"/>
      <c s="9" r="C74"/>
      <c s="9" r="D74"/>
      <c s="9" r="E74"/>
      <c s="9" r="F74"/>
      <c s="9" r="G74"/>
      <c s="9" r="H74"/>
    </row>
    <row r="75">
      <c s="9" r="B75"/>
      <c s="9" r="C75"/>
      <c s="9" r="D75"/>
      <c s="9" r="E75"/>
      <c s="9" r="F75"/>
      <c s="9" r="G75"/>
      <c s="9" r="H75"/>
    </row>
    <row r="76">
      <c s="9" r="B76"/>
      <c s="9" r="C76"/>
      <c s="9" r="D76"/>
      <c s="9" r="E76"/>
      <c s="9" r="F76"/>
      <c s="9" r="G76"/>
      <c s="9" r="H76"/>
    </row>
    <row r="77">
      <c s="9" r="B77"/>
      <c s="9" r="C77"/>
      <c s="9" r="D77"/>
      <c s="9" r="E77"/>
      <c s="9" r="F77"/>
      <c s="9" r="G77"/>
      <c s="9" r="H77"/>
    </row>
    <row r="78">
      <c s="9" r="B78"/>
      <c s="9" r="C78"/>
      <c s="9" r="D78"/>
      <c s="9" r="E78"/>
      <c s="9" r="F78"/>
      <c s="9" r="G78"/>
      <c s="9" r="H78"/>
    </row>
    <row r="79">
      <c s="9" r="B79"/>
      <c s="9" r="C79"/>
      <c s="9" r="D79"/>
      <c s="9" r="E79"/>
      <c s="9" r="F79"/>
      <c s="9" r="G79"/>
      <c s="9" r="H79"/>
    </row>
    <row r="80">
      <c s="9" r="B80"/>
      <c s="9" r="C80"/>
      <c s="9" r="D80"/>
      <c s="9" r="E80"/>
      <c s="9" r="F80"/>
      <c s="9" r="G80"/>
      <c s="9" r="H80"/>
    </row>
    <row r="81">
      <c s="9" r="B81"/>
      <c s="9" r="C81"/>
      <c s="9" r="D81"/>
      <c s="9" r="E81"/>
      <c s="9" r="F81"/>
      <c s="9" r="G81"/>
      <c s="9" r="H81"/>
    </row>
    <row r="82">
      <c s="9" r="B82"/>
      <c s="9" r="C82"/>
      <c s="9" r="D82"/>
      <c s="9" r="E82"/>
      <c s="9" r="F82"/>
      <c s="9" r="G82"/>
      <c s="9" r="H82"/>
    </row>
    <row r="83">
      <c s="9" r="B83"/>
      <c s="9" r="C83"/>
      <c s="9" r="D83"/>
      <c s="9" r="E83"/>
      <c s="9" r="F83"/>
      <c s="9" r="G83"/>
      <c s="9" r="H83"/>
    </row>
    <row r="84">
      <c s="9" r="B84"/>
      <c s="9" r="C84"/>
      <c s="9" r="D84"/>
      <c s="9" r="E84"/>
      <c s="9" r="F84"/>
      <c s="9" r="G84"/>
      <c s="9" r="H84"/>
    </row>
    <row r="85">
      <c s="9" r="B85"/>
      <c s="9" r="C85"/>
      <c s="9" r="D85"/>
      <c s="9" r="E85"/>
      <c s="9" r="F85"/>
      <c s="9" r="G85"/>
      <c s="9" r="H85"/>
    </row>
    <row r="86">
      <c s="9" r="B86"/>
      <c s="9" r="C86"/>
      <c s="9" r="D86"/>
      <c s="9" r="E86"/>
      <c s="9" r="F86"/>
      <c s="9" r="G86"/>
      <c s="9" r="H86"/>
    </row>
    <row r="87">
      <c s="9" r="B87"/>
      <c s="9" r="C87"/>
      <c s="9" r="D87"/>
      <c s="9" r="E87"/>
      <c s="9" r="F87"/>
      <c s="9" r="G87"/>
      <c s="9" r="H87"/>
    </row>
    <row r="88">
      <c s="9" r="B88"/>
      <c s="9" r="C88"/>
      <c s="9" r="D88"/>
      <c s="9" r="E88"/>
      <c s="9" r="F88"/>
      <c s="9" r="G88"/>
      <c s="9" r="H88"/>
    </row>
    <row r="89">
      <c s="9" r="B89"/>
      <c s="9" r="C89"/>
      <c s="9" r="D89"/>
      <c s="9" r="E89"/>
      <c s="9" r="F89"/>
      <c s="9" r="G89"/>
      <c s="9" r="H89"/>
    </row>
    <row r="90">
      <c s="9" r="B90"/>
      <c s="9" r="C90"/>
      <c s="9" r="D90"/>
      <c s="9" r="E90"/>
      <c s="9" r="F90"/>
      <c s="9" r="G90"/>
      <c s="9" r="H90"/>
    </row>
    <row r="91">
      <c s="9" r="B91"/>
      <c s="9" r="C91"/>
      <c s="9" r="D91"/>
      <c s="9" r="E91"/>
      <c s="9" r="F91"/>
      <c s="9" r="G91"/>
      <c s="9" r="H91"/>
    </row>
    <row r="92">
      <c s="9" r="B92"/>
      <c s="9" r="C92"/>
      <c s="9" r="D92"/>
      <c s="9" r="E92"/>
      <c s="9" r="F92"/>
      <c s="9" r="G92"/>
      <c s="9" r="H92"/>
    </row>
    <row r="93">
      <c s="9" r="B93"/>
      <c s="9" r="C93"/>
      <c s="9" r="D93"/>
      <c s="9" r="E93"/>
      <c s="9" r="F93"/>
      <c s="9" r="G93"/>
      <c s="9" r="H93"/>
    </row>
    <row r="94">
      <c s="9" r="B94"/>
      <c s="9" r="C94"/>
      <c s="9" r="D94"/>
      <c s="9" r="E94"/>
      <c s="9" r="F94"/>
      <c s="9" r="G94"/>
      <c s="9" r="H94"/>
    </row>
    <row r="95">
      <c s="9" r="B95"/>
      <c s="9" r="C95"/>
      <c s="9" r="D95"/>
      <c s="9" r="E95"/>
      <c s="9" r="F95"/>
      <c s="9" r="G95"/>
      <c s="9" r="H95"/>
    </row>
    <row r="96">
      <c s="9" r="B96"/>
      <c s="9" r="C96"/>
      <c s="9" r="D96"/>
      <c s="9" r="E96"/>
      <c s="9" r="F96"/>
      <c s="9" r="G96"/>
      <c s="9" r="H96"/>
    </row>
    <row r="97">
      <c s="9" r="B97"/>
      <c s="9" r="C97"/>
      <c s="9" r="D97"/>
      <c s="9" r="E97"/>
      <c s="9" r="F97"/>
      <c s="9" r="G97"/>
      <c s="9" r="H97"/>
    </row>
    <row r="98">
      <c s="9" r="B98"/>
      <c s="9" r="C98"/>
      <c s="9" r="D98"/>
      <c s="9" r="E98"/>
      <c s="9" r="F98"/>
      <c s="9" r="G98"/>
      <c s="9" r="H98"/>
    </row>
    <row r="99">
      <c s="9" r="B99"/>
      <c s="9" r="C99"/>
      <c s="9" r="D99"/>
      <c s="9" r="E99"/>
      <c s="9" r="F99"/>
      <c s="9" r="G99"/>
      <c s="9" r="H99"/>
    </row>
    <row r="100">
      <c s="9" r="B100"/>
      <c s="9" r="C100"/>
      <c s="9" r="D100"/>
      <c s="9" r="E100"/>
      <c s="9" r="F100"/>
      <c s="9" r="G100"/>
      <c s="9" r="H100"/>
    </row>
    <row r="101">
      <c s="9" r="B101"/>
      <c s="9" r="C101"/>
      <c s="9" r="D101"/>
      <c s="9" r="E101"/>
      <c s="9" r="F101"/>
      <c s="9" r="G101"/>
      <c s="9" r="H101"/>
    </row>
    <row r="102">
      <c s="9" r="B102"/>
      <c s="9" r="C102"/>
      <c s="9" r="D102"/>
      <c s="9" r="E102"/>
      <c s="9" r="F102"/>
      <c s="9" r="G102"/>
      <c s="9" r="H102"/>
    </row>
    <row r="103">
      <c s="9" r="B103"/>
      <c s="9" r="C103"/>
      <c s="9" r="D103"/>
      <c s="9" r="E103"/>
      <c s="9" r="F103"/>
      <c s="9" r="G103"/>
      <c s="9" r="H103"/>
    </row>
    <row r="104">
      <c s="9" r="B104"/>
      <c s="9" r="C104"/>
      <c s="9" r="D104"/>
      <c s="9" r="E104"/>
      <c s="9" r="F104"/>
      <c s="9" r="G104"/>
      <c s="9" r="H104"/>
    </row>
    <row r="105">
      <c s="9" r="B105"/>
      <c s="9" r="C105"/>
      <c s="9" r="D105"/>
      <c s="9" r="E105"/>
      <c s="9" r="F105"/>
      <c s="9" r="G105"/>
      <c s="9" r="H105"/>
    </row>
  </sheetData>
</worksheet>
</file>