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9" activeTab="0"/>
  </bookViews>
  <sheets>
    <sheet name="import tim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6" authorId="0">
      <text>
        <r>
          <rPr>
            <sz val="10"/>
            <rFont val="Arial"/>
            <family val="2"/>
          </rPr>
          <t>Estimated, because import crashed</t>
        </r>
      </text>
    </comment>
    <comment ref="C17" authorId="0">
      <text>
        <r>
          <rPr>
            <sz val="10"/>
            <rFont val="Arial"/>
            <family val="2"/>
          </rPr>
          <t>Estimated, because import crashed</t>
        </r>
      </text>
    </comment>
    <comment ref="C28" authorId="0">
      <text>
        <r>
          <rPr>
            <sz val="10"/>
            <rFont val="Arial"/>
            <family val="2"/>
          </rPr>
          <t>Previous version</t>
        </r>
      </text>
    </comment>
    <comment ref="C37" authorId="0">
      <text>
        <r>
          <rPr>
            <sz val="10"/>
            <rFont val="Arial"/>
            <family val="2"/>
          </rPr>
          <t>Estimated, because import crashed</t>
        </r>
      </text>
    </comment>
    <comment ref="C48" authorId="0">
      <text>
        <r>
          <rPr>
            <sz val="10"/>
            <rFont val="Arial"/>
            <family val="2"/>
          </rPr>
          <t>Previous version</t>
        </r>
      </text>
    </comment>
  </commentList>
</comments>
</file>

<file path=xl/sharedStrings.xml><?xml version="1.0" encoding="utf-8"?>
<sst xmlns="http://schemas.openxmlformats.org/spreadsheetml/2006/main" count="85" uniqueCount="30">
  <si>
    <t>Independently</t>
  </si>
  <si>
    <t xml:space="preserve"> </t>
  </si>
  <si>
    <t>Row-based</t>
  </si>
  <si>
    <t>Column-based</t>
  </si>
  <si>
    <r>
      <t>Total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:</t>
    </r>
  </si>
  <si>
    <t>Datasource</t>
  </si>
  <si>
    <t># Rows</t>
  </si>
  <si>
    <t>Time</t>
  </si>
  <si>
    <t>ms/row</t>
  </si>
  <si>
    <t>Improvement</t>
  </si>
  <si>
    <t>MT</t>
  </si>
  <si>
    <t>QMOR</t>
  </si>
  <si>
    <t>GBIF</t>
  </si>
  <si>
    <t>REMIB</t>
  </si>
  <si>
    <t>SALVIAS: stems</t>
  </si>
  <si>
    <t>SpeciesLink</t>
  </si>
  <si>
    <t>XAL</t>
  </si>
  <si>
    <t>Simultaneously</t>
  </si>
  <si>
    <t>ACAD</t>
  </si>
  <si>
    <t>ARIZ</t>
  </si>
  <si>
    <t>MO</t>
  </si>
  <si>
    <t>NCU-NCSC</t>
  </si>
  <si>
    <t>NY</t>
  </si>
  <si>
    <t>SALVIAS-CSV: organisms</t>
  </si>
  <si>
    <t>SALVIAS-CSV: plots</t>
  </si>
  <si>
    <t>SALVIAS: organisms</t>
  </si>
  <si>
    <t>SALVIAS: plots</t>
  </si>
  <si>
    <t>U</t>
  </si>
  <si>
    <t>UNCC</t>
  </si>
  <si>
    <r>
      <t>1</t>
    </r>
    <r>
      <rPr>
        <sz val="10"/>
        <rFont val="Arial"/>
        <family val="2"/>
      </rPr>
      <t xml:space="preserve"> Non-bolded totals are not directly comparable because different methods were run with different numbers of rows.</t>
    </r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</si>
</sst>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[H]:MM"/>
    <numFmt numFmtId="167" formatCode="0.0"/>
    <numFmt numFmtId="168" formatCode="0"/>
    <numFmt numFmtId="169" formatCode="@"/>
    <numFmt numFmtId="170" formatCode="YYYY\-M\-D"/>
    <numFmt numFmtId="171" formatCode="0.0&quot; days&quot;"/>
  </numFmts>
  <fonts count="4"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7" fontId="0" fillId="0" borderId="0" xfId="0" applyNumberFormat="1" applyBorder="1" applyAlignment="1">
      <alignment/>
    </xf>
    <xf numFmtId="168" fontId="0" fillId="0" borderId="0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/>
    </xf>
    <xf numFmtId="170" fontId="0" fillId="0" borderId="0" xfId="0" applyNumberFormat="1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right"/>
    </xf>
    <xf numFmtId="165" fontId="0" fillId="0" borderId="1" xfId="0" applyNumberFormat="1" applyBorder="1" applyAlignment="1">
      <alignment/>
    </xf>
    <xf numFmtId="171" fontId="0" fillId="0" borderId="1" xfId="0" applyNumberFormat="1" applyFont="1" applyBorder="1" applyAlignment="1">
      <alignment horizontal="right"/>
    </xf>
    <xf numFmtId="167" fontId="1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 horizontal="right"/>
    </xf>
    <xf numFmtId="168" fontId="1" fillId="0" borderId="1" xfId="0" applyNumberFormat="1" applyFont="1" applyBorder="1" applyAlignment="1">
      <alignment horizontal="right"/>
    </xf>
    <xf numFmtId="169" fontId="0" fillId="0" borderId="1" xfId="0" applyNumberFormat="1" applyFont="1" applyBorder="1" applyAlignment="1">
      <alignment/>
    </xf>
    <xf numFmtId="169" fontId="1" fillId="0" borderId="1" xfId="0" applyNumberFormat="1" applyFont="1" applyBorder="1" applyAlignment="1">
      <alignment/>
    </xf>
    <xf numFmtId="164" fontId="0" fillId="0" borderId="1" xfId="0" applyFont="1" applyBorder="1" applyAlignment="1">
      <alignment/>
    </xf>
    <xf numFmtId="166" fontId="0" fillId="0" borderId="1" xfId="0" applyNumberFormat="1" applyBorder="1" applyAlignment="1">
      <alignment horizontal="right"/>
    </xf>
    <xf numFmtId="167" fontId="0" fillId="0" borderId="1" xfId="0" applyNumberFormat="1" applyFont="1" applyBorder="1" applyAlignment="1">
      <alignment/>
    </xf>
    <xf numFmtId="168" fontId="0" fillId="0" borderId="1" xfId="0" applyNumberFormat="1" applyFont="1" applyBorder="1" applyAlignment="1">
      <alignment horizontal="right"/>
    </xf>
    <xf numFmtId="169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22.421875" style="1" customWidth="1"/>
    <col min="2" max="2" width="2.00390625" style="0" customWidth="1"/>
    <col min="3" max="3" width="9.57421875" style="2" customWidth="1"/>
    <col min="4" max="4" width="9.28125" style="3" customWidth="1"/>
    <col min="5" max="5" width="9.7109375" style="4" customWidth="1"/>
    <col min="6" max="6" width="2.00390625" style="0" customWidth="1"/>
    <col min="7" max="7" width="9.57421875" style="2" customWidth="1"/>
    <col min="8" max="8" width="5.421875" style="3" customWidth="1"/>
    <col min="9" max="9" width="9.7109375" style="4" customWidth="1"/>
    <col min="10" max="10" width="2.00390625" style="0" customWidth="1"/>
    <col min="11" max="11" width="12.8515625" style="5" customWidth="1"/>
    <col min="12" max="16384" width="11.57421875" style="0" customWidth="1"/>
  </cols>
  <sheetData>
    <row r="1" spans="1:11" ht="12.75">
      <c r="A1" s="6" t="s">
        <v>0</v>
      </c>
      <c r="B1" t="s">
        <v>1</v>
      </c>
      <c r="C1" s="6" t="s">
        <v>2</v>
      </c>
      <c r="D1" s="6"/>
      <c r="E1" s="7"/>
      <c r="F1" t="s">
        <v>1</v>
      </c>
      <c r="G1" s="6" t="s">
        <v>3</v>
      </c>
      <c r="H1" s="6"/>
      <c r="I1" s="7"/>
      <c r="J1" t="s">
        <v>1</v>
      </c>
      <c r="K1" s="8"/>
    </row>
    <row r="2" spans="1:11" ht="14.25">
      <c r="A2" s="9" t="s">
        <v>4</v>
      </c>
      <c r="C2" s="10">
        <f>SUM(C4:C11)</f>
        <v>4805363</v>
      </c>
      <c r="D2" s="11">
        <f>SUM(D4:D11)</f>
        <v>15.825690146921296</v>
      </c>
      <c r="E2" s="12">
        <f>D2/C2*24*60*60*1000</f>
        <v>284.5445034420917</v>
      </c>
      <c r="G2" s="10">
        <f>SUM(G4:G11)</f>
        <v>2749301</v>
      </c>
      <c r="H2" s="13">
        <f>SUM(H4:H11)</f>
        <v>0.3286098231944445</v>
      </c>
      <c r="I2" s="12">
        <f>H2/G2*24*60*60*1000</f>
        <v>10.326948094806644</v>
      </c>
      <c r="K2" s="14" t="str">
        <f>TEXT(E2/I2,IF(E2/I2&lt;2,"0.0","0"))&amp;"x"</f>
        <v>28x</v>
      </c>
    </row>
    <row r="3" spans="1:11" ht="12.75">
      <c r="A3" s="15" t="s">
        <v>5</v>
      </c>
      <c r="C3" s="15" t="s">
        <v>6</v>
      </c>
      <c r="D3" s="15" t="s">
        <v>7</v>
      </c>
      <c r="E3" s="16" t="s">
        <v>8</v>
      </c>
      <c r="G3" s="15" t="s">
        <v>6</v>
      </c>
      <c r="H3" s="15" t="s">
        <v>7</v>
      </c>
      <c r="I3" s="16" t="s">
        <v>8</v>
      </c>
      <c r="K3" s="16" t="s">
        <v>9</v>
      </c>
    </row>
    <row r="4" spans="1:11" ht="12.75">
      <c r="A4" s="17" t="s">
        <v>10</v>
      </c>
      <c r="C4" s="10">
        <v>22298</v>
      </c>
      <c r="D4" s="18">
        <v>0.01923611111111111</v>
      </c>
      <c r="E4" s="19">
        <f>D4/C4*24*60*60*1000</f>
        <v>74.53583281011748</v>
      </c>
      <c r="G4" s="10">
        <v>22298</v>
      </c>
      <c r="H4" s="18">
        <v>0.0002776371990740741</v>
      </c>
      <c r="I4" s="19">
        <f>H4/G4*24*60*60*1000</f>
        <v>1.0757850031392948</v>
      </c>
      <c r="K4" s="20" t="str">
        <f>TEXT(E4/I4,IF(E4/I4&lt;2,"0.0","0"))&amp;"x"</f>
        <v>69x</v>
      </c>
    </row>
    <row r="5" spans="1:11" ht="12.75">
      <c r="A5" s="17" t="s">
        <v>11</v>
      </c>
      <c r="C5" s="10">
        <v>38295</v>
      </c>
      <c r="D5" s="18">
        <v>0.07662037037037037</v>
      </c>
      <c r="E5" s="19">
        <f>D5/C5*24*60*60*1000</f>
        <v>172.86852069460764</v>
      </c>
      <c r="G5" s="10">
        <v>38295</v>
      </c>
      <c r="H5" s="18">
        <v>0.001233687951388889</v>
      </c>
      <c r="I5" s="19">
        <f>H5/G5*24*60*60*1000</f>
        <v>2.783408773991383</v>
      </c>
      <c r="K5" s="20" t="str">
        <f>TEXT(E5/I5,IF(E5/I5&lt;2,"0.0","0"))&amp;"x"</f>
        <v>62x</v>
      </c>
    </row>
    <row r="6" spans="1:11" ht="12.75">
      <c r="A6" s="17" t="s">
        <v>12</v>
      </c>
      <c r="C6" s="10">
        <v>585018</v>
      </c>
      <c r="D6" s="11">
        <v>2.056099537037037</v>
      </c>
      <c r="E6" s="19">
        <f>D6/C6*24*60*60*1000</f>
        <v>303.6607420626374</v>
      </c>
      <c r="G6" s="10">
        <v>2688708</v>
      </c>
      <c r="H6" s="18">
        <v>0.3270984980439815</v>
      </c>
      <c r="I6" s="19">
        <f>H6/G6*24*60*60*1000</f>
        <v>10.511111742517222</v>
      </c>
      <c r="K6" s="20" t="str">
        <f>TEXT(E6/I6,IF(E6/I6&lt;2,"0.0","0"))&amp;"x"</f>
        <v>29x</v>
      </c>
    </row>
    <row r="7" spans="1:11" ht="12.75">
      <c r="A7" s="17" t="s">
        <v>13</v>
      </c>
      <c r="C7" s="10">
        <v>806672</v>
      </c>
      <c r="D7" s="11">
        <v>1.3963052278935184</v>
      </c>
      <c r="E7" s="19">
        <f>D7/C7*24*60*60*1000</f>
        <v>149.55368686405376</v>
      </c>
      <c r="G7" s="10"/>
      <c r="H7" s="18"/>
      <c r="I7" s="19"/>
      <c r="K7" s="20"/>
    </row>
    <row r="8" spans="1:11" ht="12.75">
      <c r="A8" s="17" t="s">
        <v>14</v>
      </c>
      <c r="C8" s="10">
        <v>211690</v>
      </c>
      <c r="D8" s="18">
        <v>0.013789173275462963</v>
      </c>
      <c r="E8" s="19">
        <f>D8/C8*24*60*60*1000</f>
        <v>5.6279681184751285</v>
      </c>
      <c r="G8" s="10"/>
      <c r="H8" s="18"/>
      <c r="I8" s="19"/>
      <c r="K8" s="20"/>
    </row>
    <row r="9" spans="1:11" ht="12.75">
      <c r="A9" s="17" t="s">
        <v>15</v>
      </c>
      <c r="C9" s="10">
        <v>2901439</v>
      </c>
      <c r="D9" s="11">
        <v>11.423615393518519</v>
      </c>
      <c r="E9" s="19">
        <f>D9/C9*24*60*60*1000</f>
        <v>340.17615741706095</v>
      </c>
      <c r="G9" s="10"/>
      <c r="H9" s="18"/>
      <c r="I9" s="19"/>
      <c r="K9" s="20"/>
    </row>
    <row r="10" spans="1:11" ht="12.75">
      <c r="A10" s="17" t="s">
        <v>16</v>
      </c>
      <c r="C10" s="10">
        <v>239951</v>
      </c>
      <c r="D10" s="18">
        <v>0.8400243337152777</v>
      </c>
      <c r="E10" s="19">
        <f>D10/C10*24*60*60*1000</f>
        <v>302.4705145342174</v>
      </c>
      <c r="G10" s="10"/>
      <c r="H10" s="18"/>
      <c r="I10" s="19"/>
      <c r="K10" s="20"/>
    </row>
    <row r="12" spans="1:11" ht="12.75">
      <c r="A12" s="6" t="s">
        <v>17</v>
      </c>
      <c r="B12" t="s">
        <v>1</v>
      </c>
      <c r="C12" s="6" t="s">
        <v>2</v>
      </c>
      <c r="D12" s="6"/>
      <c r="E12" s="7">
        <v>40990</v>
      </c>
      <c r="F12" t="s">
        <v>1</v>
      </c>
      <c r="G12" s="6" t="s">
        <v>3</v>
      </c>
      <c r="H12" s="6"/>
      <c r="I12" s="7">
        <v>41084</v>
      </c>
      <c r="J12" t="s">
        <v>1</v>
      </c>
      <c r="K12" s="8"/>
    </row>
    <row r="13" spans="1:11" ht="14.25">
      <c r="A13" s="9" t="s">
        <v>4</v>
      </c>
      <c r="C13" s="10">
        <f>SUM(C15:C31)</f>
        <v>3428810</v>
      </c>
      <c r="D13" s="11">
        <f>MAX(D15:D31)</f>
        <v>2.4893749999973798</v>
      </c>
      <c r="E13" s="12">
        <f>D13/C13*24*60*60*1000</f>
        <v>62.727885184589866</v>
      </c>
      <c r="G13" s="10">
        <f>SUM(G15:G31)</f>
        <v>313849</v>
      </c>
      <c r="H13" s="13">
        <f>MAX(H15:H31)</f>
        <v>0.05775756997685185</v>
      </c>
      <c r="I13" s="12">
        <f>H13/G13*24*60*60*1000</f>
        <v>15.900175071451555</v>
      </c>
      <c r="K13" s="14" t="str">
        <f>TEXT(E13/I13,IF(E13/I13&lt;2,"0.0","0"))&amp;"x"</f>
        <v>4x</v>
      </c>
    </row>
    <row r="14" spans="1:11" ht="12.75">
      <c r="A14" s="15" t="s">
        <v>5</v>
      </c>
      <c r="C14" s="15" t="s">
        <v>6</v>
      </c>
      <c r="D14" s="15" t="s">
        <v>7</v>
      </c>
      <c r="E14" s="16" t="s">
        <v>8</v>
      </c>
      <c r="G14" s="15" t="s">
        <v>6</v>
      </c>
      <c r="H14" s="15" t="s">
        <v>7</v>
      </c>
      <c r="I14" s="16" t="s">
        <v>8</v>
      </c>
      <c r="K14" s="16" t="s">
        <v>9</v>
      </c>
    </row>
    <row r="15" spans="1:11" ht="12.75">
      <c r="A15" s="17" t="s">
        <v>18</v>
      </c>
      <c r="C15" s="10"/>
      <c r="D15" s="18"/>
      <c r="E15" s="19"/>
      <c r="G15" s="10">
        <v>45503</v>
      </c>
      <c r="H15" s="18">
        <v>0.0035743032638888886</v>
      </c>
      <c r="I15" s="19">
        <f>H15/G15*24*60*60*1000</f>
        <v>6.786800914225435</v>
      </c>
      <c r="K15" s="20"/>
    </row>
    <row r="16" spans="1:11" ht="12.75">
      <c r="A16" s="17" t="s">
        <v>19</v>
      </c>
      <c r="C16" s="10">
        <v>216692</v>
      </c>
      <c r="D16" s="18">
        <v>0.6365221368518519</v>
      </c>
      <c r="E16" s="19">
        <f>D16/C16*24*60*60*1000</f>
        <v>253.79576829786055</v>
      </c>
      <c r="G16" s="10"/>
      <c r="H16" s="18"/>
      <c r="I16" s="19"/>
      <c r="K16" s="20"/>
    </row>
    <row r="17" spans="1:11" ht="12.75">
      <c r="A17" s="17" t="s">
        <v>12</v>
      </c>
      <c r="C17" s="10">
        <v>585018</v>
      </c>
      <c r="D17" s="11">
        <v>2.056099537037037</v>
      </c>
      <c r="E17" s="19">
        <f>D17/C17*24*60*60*1000</f>
        <v>303.6607420626374</v>
      </c>
      <c r="G17" s="10"/>
      <c r="H17" s="18"/>
      <c r="I17" s="19"/>
      <c r="K17" s="20"/>
    </row>
    <row r="18" spans="1:11" ht="12.75">
      <c r="A18" s="17" t="s">
        <v>20</v>
      </c>
      <c r="C18" s="10">
        <v>887962</v>
      </c>
      <c r="D18" s="11">
        <v>2.4893749999973798</v>
      </c>
      <c r="E18" s="19">
        <f>D18/C18*24*60*60*1000</f>
        <v>242.21982472197413</v>
      </c>
      <c r="G18" s="10"/>
      <c r="H18" s="18"/>
      <c r="I18" s="19"/>
      <c r="K18" s="20"/>
    </row>
    <row r="19" spans="1:11" ht="12.75">
      <c r="A19" s="17" t="s">
        <v>10</v>
      </c>
      <c r="C19" s="10"/>
      <c r="D19" s="18"/>
      <c r="E19" s="19"/>
      <c r="G19" s="10">
        <v>22298</v>
      </c>
      <c r="H19" s="18">
        <v>0.0005334294675925927</v>
      </c>
      <c r="I19" s="19">
        <f>H19/G19*24*60*60*1000</f>
        <v>2.0669255538613336</v>
      </c>
      <c r="K19" s="20"/>
    </row>
    <row r="20" spans="1:11" ht="12.75">
      <c r="A20" s="17" t="s">
        <v>21</v>
      </c>
      <c r="C20" s="10">
        <v>111852</v>
      </c>
      <c r="D20" s="18">
        <v>0.07820164916666666</v>
      </c>
      <c r="E20" s="19">
        <f>D20/C20*24*60*60*1000</f>
        <v>60.4068097843579</v>
      </c>
      <c r="G20" s="10">
        <v>111852</v>
      </c>
      <c r="H20" s="18">
        <v>0.007157221331018518</v>
      </c>
      <c r="I20" s="19">
        <f>H20/G20*24*60*60*1000</f>
        <v>5.5285906644494505</v>
      </c>
      <c r="K20" s="20" t="str">
        <f>TEXT(E20/I20,IF(E20/I20&lt;2,"0.0","0"))&amp;"x"</f>
        <v>11x</v>
      </c>
    </row>
    <row r="21" spans="1:11" ht="12.75">
      <c r="A21" s="17" t="s">
        <v>22</v>
      </c>
      <c r="C21" s="10">
        <v>328042</v>
      </c>
      <c r="D21" s="18">
        <v>1.030015509259259</v>
      </c>
      <c r="E21" s="19">
        <f>D21/C21*24*60*60*1000</f>
        <v>271.28642064125927</v>
      </c>
      <c r="G21" s="10"/>
      <c r="H21" s="18"/>
      <c r="I21" s="19"/>
      <c r="K21" s="20"/>
    </row>
    <row r="22" spans="1:11" ht="12.75">
      <c r="A22" s="17" t="s">
        <v>11</v>
      </c>
      <c r="C22" s="10"/>
      <c r="D22" s="18"/>
      <c r="E22" s="19"/>
      <c r="G22" s="10"/>
      <c r="H22" s="18"/>
      <c r="I22" s="19"/>
      <c r="K22" s="20"/>
    </row>
    <row r="23" spans="1:11" ht="12.75">
      <c r="A23" s="17" t="s">
        <v>23</v>
      </c>
      <c r="C23" s="10">
        <v>14556</v>
      </c>
      <c r="D23" s="18">
        <v>0.021547141145833334</v>
      </c>
      <c r="E23" s="19">
        <f>D23/C23*24*60*60*1000</f>
        <v>127.89729286892002</v>
      </c>
      <c r="G23" s="10">
        <v>14556</v>
      </c>
      <c r="H23" s="18">
        <v>0.0012189293518518518</v>
      </c>
      <c r="I23" s="19">
        <f>H23/G23*24*60*60*1000</f>
        <v>7.235194833745533</v>
      </c>
      <c r="K23" s="20" t="str">
        <f>TEXT(E23/I23,IF(E23/I23&lt;2,"0.0","0"))&amp;"x"</f>
        <v>18x</v>
      </c>
    </row>
    <row r="24" spans="1:11" ht="12.75">
      <c r="A24" s="17" t="s">
        <v>24</v>
      </c>
      <c r="C24" s="10">
        <v>28</v>
      </c>
      <c r="D24" s="18">
        <v>1.8154618055555556E-05</v>
      </c>
      <c r="E24" s="19">
        <f>D24/C24*24*60*60*1000</f>
        <v>56.01996428571428</v>
      </c>
      <c r="G24" s="10">
        <v>28</v>
      </c>
      <c r="H24" s="18">
        <v>0.0001121134837962963</v>
      </c>
      <c r="I24" s="19">
        <f>H24/G24*24*60*60*1000</f>
        <v>345.95017857142864</v>
      </c>
      <c r="K24" s="20" t="str">
        <f>TEXT(E24/I24,IF(E24/I24&lt;2,"0.0","0"))&amp;"x"</f>
        <v>0.2x</v>
      </c>
    </row>
    <row r="25" spans="1:11" ht="12.75">
      <c r="A25" s="17" t="s">
        <v>25</v>
      </c>
      <c r="C25" s="10">
        <v>426852</v>
      </c>
      <c r="D25" s="18">
        <v>0.7514806376736111</v>
      </c>
      <c r="E25" s="19">
        <f>D25/C25*24*60*60*1000</f>
        <v>152.10875688763318</v>
      </c>
      <c r="G25" s="10"/>
      <c r="H25" s="18"/>
      <c r="I25" s="19"/>
      <c r="K25" s="20"/>
    </row>
    <row r="26" spans="1:11" ht="12.75">
      <c r="A26" s="17" t="s">
        <v>26</v>
      </c>
      <c r="C26" s="10">
        <v>13659</v>
      </c>
      <c r="D26" s="18">
        <v>0.01211731335648148</v>
      </c>
      <c r="E26" s="19">
        <f>D26/C26*24*60*60*1000</f>
        <v>76.64806164433708</v>
      </c>
      <c r="G26" s="10">
        <v>13663</v>
      </c>
      <c r="H26" s="18">
        <v>0.003614866701388889</v>
      </c>
      <c r="I26" s="19">
        <f>H26/G26*24*60*60*1000</f>
        <v>22.859143892263774</v>
      </c>
      <c r="K26" s="20" t="str">
        <f>TEXT(E26/I26,IF(E26/I26&lt;2,"0.0","0"))&amp;"x"</f>
        <v>3x</v>
      </c>
    </row>
    <row r="27" spans="1:11" ht="12.75">
      <c r="A27" s="17" t="s">
        <v>14</v>
      </c>
      <c r="C27" s="10"/>
      <c r="D27" s="18"/>
      <c r="E27" s="19"/>
      <c r="G27" s="10"/>
      <c r="H27" s="18"/>
      <c r="I27" s="19"/>
      <c r="K27" s="20"/>
    </row>
    <row r="28" spans="1:11" ht="12.75">
      <c r="A28" s="17" t="s">
        <v>15</v>
      </c>
      <c r="C28" s="10">
        <v>738200</v>
      </c>
      <c r="D28" s="11">
        <v>2.311200424895833</v>
      </c>
      <c r="E28" s="19">
        <f>D28/C28*24*60*60*1000</f>
        <v>270.50625401110807</v>
      </c>
      <c r="G28" s="10"/>
      <c r="H28" s="18"/>
      <c r="I28" s="19"/>
      <c r="K28" s="20"/>
    </row>
    <row r="29" spans="1:11" ht="12.75">
      <c r="A29" s="17" t="s">
        <v>27</v>
      </c>
      <c r="C29" s="10">
        <v>65535</v>
      </c>
      <c r="D29" s="18">
        <v>0.058207623159722215</v>
      </c>
      <c r="E29" s="19">
        <f>D29/C29*24*60*60*1000</f>
        <v>76.73973664454108</v>
      </c>
      <c r="G29" s="10">
        <v>65535</v>
      </c>
      <c r="H29" s="18">
        <v>0.05775756997685185</v>
      </c>
      <c r="I29" s="19">
        <f>H29/G29*24*60*60*1000</f>
        <v>76.14639575799191</v>
      </c>
      <c r="K29" s="20" t="str">
        <f>TEXT(E29/I29,IF(E29/I29&lt;2,"0.0","0"))&amp;"x"</f>
        <v>1.0x</v>
      </c>
    </row>
    <row r="30" spans="1:11" ht="12.75">
      <c r="A30" s="17" t="s">
        <v>28</v>
      </c>
      <c r="C30" s="10">
        <v>40414</v>
      </c>
      <c r="D30" s="18">
        <v>0.05527448679398149</v>
      </c>
      <c r="E30" s="19">
        <f>D30/C30*24*60*60*1000</f>
        <v>118.16983369624388</v>
      </c>
      <c r="G30" s="10">
        <v>40414</v>
      </c>
      <c r="H30" s="18">
        <v>0.0032804400694444445</v>
      </c>
      <c r="I30" s="19">
        <f>H30/G30*24*60*60*1000</f>
        <v>7.013164299500173</v>
      </c>
      <c r="K30" s="20" t="str">
        <f>TEXT(E30/I30,IF(E30/I30&lt;2,"0.0","0"))&amp;"x"</f>
        <v>17x</v>
      </c>
    </row>
    <row r="32" spans="1:11" ht="12.75">
      <c r="A32" s="6" t="s">
        <v>17</v>
      </c>
      <c r="B32" t="s">
        <v>1</v>
      </c>
      <c r="C32" s="6" t="s">
        <v>2</v>
      </c>
      <c r="D32" s="6"/>
      <c r="E32" s="7">
        <v>40990</v>
      </c>
      <c r="F32" t="s">
        <v>1</v>
      </c>
      <c r="G32" s="6" t="s">
        <v>3</v>
      </c>
      <c r="H32" s="6"/>
      <c r="I32" s="7">
        <v>41079</v>
      </c>
      <c r="J32" t="s">
        <v>1</v>
      </c>
      <c r="K32" s="8"/>
    </row>
    <row r="33" spans="1:11" ht="14.25">
      <c r="A33" s="9" t="s">
        <v>4</v>
      </c>
      <c r="C33" s="10">
        <f>SUM(C35:C51)</f>
        <v>3428810</v>
      </c>
      <c r="D33" s="11">
        <f>MAX(D35:D51)</f>
        <v>2.4893749999973798</v>
      </c>
      <c r="E33" s="12">
        <f>D33/C33*24*60*60*1000</f>
        <v>62.727885184589866</v>
      </c>
      <c r="G33" s="10">
        <f>SUM(G35:G51)</f>
        <v>1282332</v>
      </c>
      <c r="H33" s="13">
        <f>MAX(H35:H51)</f>
        <v>0.4141930714814815</v>
      </c>
      <c r="I33" s="12">
        <f>H33/G33*24*60*60*1000</f>
        <v>27.907188915195132</v>
      </c>
      <c r="K33" s="14" t="str">
        <f>TEXT(E33/I33,IF(E33/I33&lt;2,"0.0","0"))&amp;"x"</f>
        <v>2x</v>
      </c>
    </row>
    <row r="34" spans="1:11" ht="12.75">
      <c r="A34" s="15" t="s">
        <v>5</v>
      </c>
      <c r="C34" s="15" t="s">
        <v>6</v>
      </c>
      <c r="D34" s="15" t="s">
        <v>7</v>
      </c>
      <c r="E34" s="16" t="s">
        <v>8</v>
      </c>
      <c r="G34" s="15" t="s">
        <v>6</v>
      </c>
      <c r="H34" s="15" t="s">
        <v>7</v>
      </c>
      <c r="I34" s="16" t="s">
        <v>8</v>
      </c>
      <c r="K34" s="16" t="s">
        <v>9</v>
      </c>
    </row>
    <row r="35" spans="1:11" ht="12.75">
      <c r="A35" s="17" t="s">
        <v>18</v>
      </c>
      <c r="C35" s="10"/>
      <c r="D35" s="18"/>
      <c r="E35" s="19"/>
      <c r="G35" s="10">
        <v>45503</v>
      </c>
      <c r="H35" s="18">
        <v>0.01934809886574074</v>
      </c>
      <c r="I35" s="19">
        <f>H35/G35*24*60*60*1000</f>
        <v>36.737703931608905</v>
      </c>
      <c r="K35" s="20"/>
    </row>
    <row r="36" spans="1:11" ht="12.75">
      <c r="A36" s="17" t="s">
        <v>19</v>
      </c>
      <c r="C36" s="10">
        <v>216692</v>
      </c>
      <c r="D36" s="18">
        <v>0.6365221368518519</v>
      </c>
      <c r="E36" s="19">
        <f>D36/C36*24*60*60*1000</f>
        <v>253.79576829786055</v>
      </c>
      <c r="G36" s="10"/>
      <c r="H36" s="18"/>
      <c r="I36" s="19"/>
      <c r="K36" s="20"/>
    </row>
    <row r="37" spans="1:11" ht="12.75">
      <c r="A37" s="17" t="s">
        <v>12</v>
      </c>
      <c r="C37" s="10">
        <v>585018</v>
      </c>
      <c r="D37" s="11">
        <v>2.056099537037037</v>
      </c>
      <c r="E37" s="19">
        <f>D37/C37*24*60*60*1000</f>
        <v>303.6607420626374</v>
      </c>
      <c r="G37" s="10"/>
      <c r="H37" s="18"/>
      <c r="I37" s="19"/>
      <c r="K37" s="20"/>
    </row>
    <row r="38" spans="1:11" ht="12.75">
      <c r="A38" s="17" t="s">
        <v>20</v>
      </c>
      <c r="C38" s="10">
        <v>887962</v>
      </c>
      <c r="D38" s="11">
        <v>2.4893749999973798</v>
      </c>
      <c r="E38" s="19">
        <f>D38/C38*24*60*60*1000</f>
        <v>242.21982472197413</v>
      </c>
      <c r="G38" s="10"/>
      <c r="H38" s="18"/>
      <c r="I38" s="19"/>
      <c r="K38" s="20"/>
    </row>
    <row r="39" spans="1:11" ht="12.75">
      <c r="A39" s="17" t="s">
        <v>10</v>
      </c>
      <c r="C39" s="10"/>
      <c r="D39" s="18"/>
      <c r="E39" s="19"/>
      <c r="G39" s="10">
        <v>22298</v>
      </c>
      <c r="H39" s="18">
        <v>0.0003206156134259259</v>
      </c>
      <c r="I39" s="19">
        <f>H39/G39*24*60*60*1000</f>
        <v>1.2423172033366219</v>
      </c>
      <c r="K39" s="20"/>
    </row>
    <row r="40" spans="1:11" ht="12.75">
      <c r="A40" s="17" t="s">
        <v>21</v>
      </c>
      <c r="C40" s="10">
        <v>111852</v>
      </c>
      <c r="D40" s="18">
        <v>0.07820164916666666</v>
      </c>
      <c r="E40" s="19">
        <f>D40/C40*24*60*60*1000</f>
        <v>60.4068097843579</v>
      </c>
      <c r="G40" s="10">
        <v>111852</v>
      </c>
      <c r="H40" s="18">
        <v>0.11208341966435185</v>
      </c>
      <c r="I40" s="19">
        <f>H40/G40*24*60*60*1000</f>
        <v>86.57875995958946</v>
      </c>
      <c r="K40" s="20" t="str">
        <f>TEXT(E40/I40,IF(E40/I40&lt;2,"0.0","0"))&amp;"x"</f>
        <v>0.7x</v>
      </c>
    </row>
    <row r="41" spans="1:11" ht="12.75">
      <c r="A41" s="17" t="s">
        <v>22</v>
      </c>
      <c r="C41" s="10">
        <v>328042</v>
      </c>
      <c r="D41" s="18">
        <v>1.030015509259259</v>
      </c>
      <c r="E41" s="19">
        <f>D41/C41*24*60*60*1000</f>
        <v>271.28642064125927</v>
      </c>
      <c r="G41" s="10">
        <v>328042</v>
      </c>
      <c r="H41" s="18">
        <v>0.2705920019212963</v>
      </c>
      <c r="I41" s="19">
        <f>H41/G41*24*60*60*1000</f>
        <v>71.26876731028344</v>
      </c>
      <c r="K41" s="20" t="str">
        <f>TEXT(E41/I41,IF(E41/I41&lt;2,"0.0","0"))&amp;"x"</f>
        <v>4x</v>
      </c>
    </row>
    <row r="42" spans="1:11" ht="12.75">
      <c r="A42" s="17" t="s">
        <v>11</v>
      </c>
      <c r="C42" s="10"/>
      <c r="D42" s="18"/>
      <c r="E42" s="19"/>
      <c r="G42" s="10"/>
      <c r="H42" s="18"/>
      <c r="I42" s="19"/>
      <c r="K42" s="20"/>
    </row>
    <row r="43" spans="1:11" ht="12.75">
      <c r="A43" s="17" t="s">
        <v>23</v>
      </c>
      <c r="C43" s="10">
        <v>14556</v>
      </c>
      <c r="D43" s="18">
        <v>0.021547141145833334</v>
      </c>
      <c r="E43" s="19">
        <f>D43/C43*24*60*60*1000</f>
        <v>127.89729286892002</v>
      </c>
      <c r="G43" s="10">
        <v>14556</v>
      </c>
      <c r="H43" s="18">
        <v>0.000527066087962963</v>
      </c>
      <c r="I43" s="19">
        <f>H43/G43*24*60*60*1000</f>
        <v>3.128504396812311</v>
      </c>
      <c r="K43" s="20" t="str">
        <f>TEXT(E43/I43,IF(E43/I43&lt;2,"0.0","0"))&amp;"x"</f>
        <v>41x</v>
      </c>
    </row>
    <row r="44" spans="1:11" ht="12.75">
      <c r="A44" s="17" t="s">
        <v>24</v>
      </c>
      <c r="C44" s="10">
        <v>28</v>
      </c>
      <c r="D44" s="18">
        <v>1.8154618055555556E-05</v>
      </c>
      <c r="E44" s="19">
        <f>D44/C44*24*60*60*1000</f>
        <v>56.01996428571428</v>
      </c>
      <c r="G44" s="10">
        <v>28</v>
      </c>
      <c r="H44" s="18">
        <v>8.260909722222222E-05</v>
      </c>
      <c r="I44" s="19">
        <f>H44/G44*24*60*60*1000</f>
        <v>254.90807142857142</v>
      </c>
      <c r="K44" s="20" t="str">
        <f>TEXT(E44/I44,IF(E44/I44&lt;2,"0.0","0"))&amp;"x"</f>
        <v>0.2x</v>
      </c>
    </row>
    <row r="45" spans="1:11" ht="12.75">
      <c r="A45" s="17" t="s">
        <v>25</v>
      </c>
      <c r="C45" s="10">
        <v>426852</v>
      </c>
      <c r="D45" s="18">
        <v>0.7514806376736111</v>
      </c>
      <c r="E45" s="19">
        <f>D45/C45*24*60*60*1000</f>
        <v>152.10875688763318</v>
      </c>
      <c r="G45" s="10">
        <v>427730</v>
      </c>
      <c r="H45" s="18">
        <v>0.4141930714814815</v>
      </c>
      <c r="I45" s="19">
        <f>H45/G45*24*60*60*1000</f>
        <v>83.66558664578122</v>
      </c>
      <c r="K45" s="20" t="str">
        <f>TEXT(E45/I45,IF(E45/I45&lt;2,"0.0","0"))&amp;"x"</f>
        <v>1.8x</v>
      </c>
    </row>
    <row r="46" spans="1:11" ht="12.75">
      <c r="A46" s="17" t="s">
        <v>26</v>
      </c>
      <c r="C46" s="10">
        <v>13659</v>
      </c>
      <c r="D46" s="18">
        <v>0.01211731335648148</v>
      </c>
      <c r="E46" s="19">
        <f>D46/C46*24*60*60*1000</f>
        <v>76.64806164433708</v>
      </c>
      <c r="G46" s="10">
        <v>13663</v>
      </c>
      <c r="H46" s="18">
        <v>0.01958918525462963</v>
      </c>
      <c r="I46" s="19">
        <f>H46/G46*24*60*60*1000</f>
        <v>123.87510839493524</v>
      </c>
      <c r="K46" s="20" t="str">
        <f>TEXT(E46/I46,IF(E46/I46&lt;2,"0.0","0"))&amp;"x"</f>
        <v>0.6x</v>
      </c>
    </row>
    <row r="47" spans="1:11" ht="12.75">
      <c r="A47" s="17" t="s">
        <v>14</v>
      </c>
      <c r="C47" s="10"/>
      <c r="D47" s="18"/>
      <c r="E47" s="19"/>
      <c r="G47" s="10">
        <v>212711</v>
      </c>
      <c r="H47" s="18">
        <v>0.002806809675925926</v>
      </c>
      <c r="I47" s="19">
        <f>H47/G47*24*60*60*1000</f>
        <v>1.1400837568343904</v>
      </c>
      <c r="K47" s="20" t="str">
        <f>TEXT(E47/I47,IF(E47/I47&lt;2,"0.0","0"))&amp;"x"</f>
        <v>0.0x</v>
      </c>
    </row>
    <row r="48" spans="1:11" ht="12.75">
      <c r="A48" s="17" t="s">
        <v>15</v>
      </c>
      <c r="C48" s="10">
        <v>738200</v>
      </c>
      <c r="D48" s="11">
        <v>2.311200424895833</v>
      </c>
      <c r="E48" s="19">
        <f>D48/C48*24*60*60*1000</f>
        <v>270.50625401110807</v>
      </c>
      <c r="G48" s="10"/>
      <c r="H48" s="18"/>
      <c r="I48" s="19"/>
      <c r="K48" s="20"/>
    </row>
    <row r="49" spans="1:11" ht="12.75">
      <c r="A49" s="17" t="s">
        <v>27</v>
      </c>
      <c r="C49" s="10">
        <v>65535</v>
      </c>
      <c r="D49" s="18">
        <v>0.058207623159722215</v>
      </c>
      <c r="E49" s="19">
        <f>D49/C49*24*60*60*1000</f>
        <v>76.73973664454108</v>
      </c>
      <c r="G49" s="10">
        <v>65535</v>
      </c>
      <c r="H49" s="18">
        <v>0.26973229924768516</v>
      </c>
      <c r="I49" s="19">
        <f>H49/G49*24*60*60*1000</f>
        <v>355.60953162432287</v>
      </c>
      <c r="K49" s="20" t="str">
        <f>TEXT(E49/I49,IF(E49/I49&lt;2,"0.0","0"))&amp;"x"</f>
        <v>0.2x</v>
      </c>
    </row>
    <row r="50" spans="1:11" ht="12.75">
      <c r="A50" s="17" t="s">
        <v>28</v>
      </c>
      <c r="C50" s="10">
        <v>40414</v>
      </c>
      <c r="D50" s="18">
        <v>0.05527448679398149</v>
      </c>
      <c r="E50" s="19">
        <f>D50/C50*24*60*60*1000</f>
        <v>118.16983369624388</v>
      </c>
      <c r="G50" s="10">
        <v>40414</v>
      </c>
      <c r="H50" s="18">
        <v>0.10948364800925926</v>
      </c>
      <c r="I50" s="19">
        <f>H50/G50*24*60*60*1000</f>
        <v>234.06213658633146</v>
      </c>
      <c r="K50" s="20" t="str">
        <f>TEXT(E50/I50,IF(E50/I50&lt;2,"0.0","0"))&amp;"x"</f>
        <v>0.5x</v>
      </c>
    </row>
    <row r="52" spans="1:11" ht="12.75">
      <c r="A52" s="21" t="s">
        <v>29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</row>
  </sheetData>
  <sheetProtection selectLockedCells="1" selectUnlockedCells="1"/>
  <mergeCells count="7">
    <mergeCell ref="C1:D1"/>
    <mergeCell ref="G1:H1"/>
    <mergeCell ref="C12:D12"/>
    <mergeCell ref="G12:H12"/>
    <mergeCell ref="C32:D32"/>
    <mergeCell ref="G32:H32"/>
    <mergeCell ref="A52:K52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2012-05-25T05:30:45Z</dcterms:created>
  <dcterms:modified xsi:type="dcterms:W3CDTF">2012-06-25T22:45:28Z</dcterms:modified>
  <cp:category/>
  <cp:version/>
  <cp:contentType/>
  <cp:contentStatus/>
  <cp:revision>113</cp:revision>
</cp:coreProperties>
</file>